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Wyniki OST" sheetId="1" r:id="rId1"/>
  </sheets>
  <definedNames>
    <definedName name="_xlnm._FilterDatabase" localSheetId="0" hidden="1">'Wyniki OST'!$A$1:$AA$51</definedName>
    <definedName name="bez_nazwy">'Wyniki OST'!$A$1:$N$49</definedName>
    <definedName name="_xlnm.Print_Area" localSheetId="0">'Wyniki OST'!$A$1:$AA$51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W38" authorId="0">
      <text>
        <r>
          <rPr>
            <sz val="10"/>
            <rFont val="Arial"/>
            <family val="0"/>
          </rPr>
          <t xml:space="preserve">Andrzej Mysłek
</t>
        </r>
      </text>
    </comment>
    <comment ref="W41" authorId="0">
      <text>
        <r>
          <rPr>
            <sz val="10"/>
            <rFont val="Arial"/>
            <family val="0"/>
          </rPr>
          <t>Andrzej Mysłek</t>
        </r>
      </text>
    </comment>
    <comment ref="W43" authorId="0">
      <text>
        <r>
          <rPr>
            <sz val="10"/>
            <rFont val="Arial"/>
            <family val="0"/>
          </rPr>
          <t>Andrzej Mysłek</t>
        </r>
      </text>
    </comment>
  </commentList>
</comments>
</file>

<file path=xl/sharedStrings.xml><?xml version="1.0" encoding="utf-8"?>
<sst xmlns="http://schemas.openxmlformats.org/spreadsheetml/2006/main" count="55" uniqueCount="54">
  <si>
    <t>nr ind.</t>
  </si>
  <si>
    <t>Kol.</t>
  </si>
  <si>
    <t>Kol. popr.</t>
  </si>
  <si>
    <t>Kolokwium</t>
  </si>
  <si>
    <t>zad. 1</t>
  </si>
  <si>
    <t>zad. 2</t>
  </si>
  <si>
    <t>zad. 3</t>
  </si>
  <si>
    <t>zad. 4</t>
  </si>
  <si>
    <t>zad. 5</t>
  </si>
  <si>
    <t>Egzamin</t>
  </si>
  <si>
    <t>ECMP</t>
  </si>
  <si>
    <t>I etap projektu</t>
  </si>
  <si>
    <t>II etap projektu</t>
  </si>
  <si>
    <t>Projekt</t>
  </si>
  <si>
    <t>Obecności</t>
  </si>
  <si>
    <t>Razem</t>
  </si>
  <si>
    <t>Ocena</t>
  </si>
  <si>
    <t>s2380</t>
  </si>
  <si>
    <t>s1694</t>
  </si>
  <si>
    <t>s1743</t>
  </si>
  <si>
    <t>s1589</t>
  </si>
  <si>
    <t>s1486</t>
  </si>
  <si>
    <t>s1946</t>
  </si>
  <si>
    <t>s1976</t>
  </si>
  <si>
    <t>s1795</t>
  </si>
  <si>
    <t>s1542</t>
  </si>
  <si>
    <t>s1790</t>
  </si>
  <si>
    <t>s1152</t>
  </si>
  <si>
    <t>s1721</t>
  </si>
  <si>
    <t>s1578</t>
  </si>
  <si>
    <t>s1194</t>
  </si>
  <si>
    <t>s1765</t>
  </si>
  <si>
    <t>s1231</t>
  </si>
  <si>
    <t>s1762</t>
  </si>
  <si>
    <t>s1643</t>
  </si>
  <si>
    <t>s1399</t>
  </si>
  <si>
    <t>s1555</t>
  </si>
  <si>
    <t>s1777</t>
  </si>
  <si>
    <t>s2290</t>
  </si>
  <si>
    <t>s1343</t>
  </si>
  <si>
    <t>s2294</t>
  </si>
  <si>
    <t>s1361</t>
  </si>
  <si>
    <t>s1998</t>
  </si>
  <si>
    <t>s1847</t>
  </si>
  <si>
    <t>s2318</t>
  </si>
  <si>
    <t>s1930</t>
  </si>
  <si>
    <t>s1985</t>
  </si>
  <si>
    <t>s1581</t>
  </si>
  <si>
    <t>s1766</t>
  </si>
  <si>
    <t>s1711</t>
  </si>
  <si>
    <t>s3192</t>
  </si>
  <si>
    <t>s1628</t>
  </si>
  <si>
    <t>Egzamin popr.</t>
  </si>
  <si>
    <t>Nowa 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</si>
</sst>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17"/>
      <name val="Arial"/>
      <family val="0"/>
    </font>
    <font>
      <sz val="10"/>
      <color indexed="17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9" fontId="3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8000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workbookViewId="0" topLeftCell="A1">
      <pane xSplit="3" ySplit="1" topLeftCell="U2" activePane="bottomRight" state="frozen"/>
      <selection pane="topLeft" activeCell="W21" sqref="W21"/>
      <selection pane="topRight" activeCell="W21" sqref="W21"/>
      <selection pane="bottomLeft" activeCell="W21" sqref="W21"/>
      <selection pane="bottomRight" activeCell="A1" sqref="A1:B16384"/>
    </sheetView>
  </sheetViews>
  <sheetFormatPr defaultColWidth="9.140625" defaultRowHeight="12.75" outlineLevelCol="2"/>
  <cols>
    <col min="1" max="2" width="11.28125" style="1" customWidth="1"/>
    <col min="3" max="3" width="6.28125" style="1" customWidth="1"/>
    <col min="4" max="7" width="0" style="1" hidden="1" customWidth="1" outlineLevel="2"/>
    <col min="8" max="8" width="0" style="1" hidden="1" customWidth="1" outlineLevel="1"/>
    <col min="9" max="12" width="0" style="1" hidden="1" customWidth="1" outlineLevel="2"/>
    <col min="13" max="13" width="0" style="1" hidden="1" customWidth="1" outlineLevel="1"/>
    <col min="14" max="14" width="11.57421875" style="1" customWidth="1" collapsed="1"/>
    <col min="15" max="19" width="9.140625" style="1" hidden="1" customWidth="1" outlineLevel="1"/>
    <col min="20" max="20" width="11.140625" style="1" customWidth="1" collapsed="1"/>
    <col min="21" max="23" width="11.28125" style="1" customWidth="1" outlineLevel="1"/>
    <col min="24" max="24" width="11.28125" style="1" customWidth="1"/>
    <col min="25" max="25" width="12.7109375" style="1" customWidth="1"/>
    <col min="26" max="26" width="9.57421875" style="1" customWidth="1"/>
    <col min="27" max="27" width="9.00390625" style="0" hidden="1" customWidth="1"/>
    <col min="28" max="28" width="13.421875" style="1" customWidth="1"/>
    <col min="29" max="29" width="10.8515625" style="1" customWidth="1"/>
    <col min="30" max="30" width="11.28125" style="32" customWidth="1"/>
    <col min="31" max="16384" width="11.28125" style="1" customWidth="1"/>
  </cols>
  <sheetData>
    <row r="1" spans="1:30" ht="12.75">
      <c r="A1" s="2"/>
      <c r="B1" s="2"/>
      <c r="C1" s="2" t="s">
        <v>0</v>
      </c>
      <c r="D1" s="2"/>
      <c r="E1" s="2"/>
      <c r="F1" s="2"/>
      <c r="G1" s="2"/>
      <c r="H1" s="3" t="s">
        <v>1</v>
      </c>
      <c r="I1" s="2"/>
      <c r="J1" s="2"/>
      <c r="K1" s="2"/>
      <c r="L1" s="2"/>
      <c r="M1" s="3" t="s">
        <v>2</v>
      </c>
      <c r="N1" s="3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8</v>
      </c>
      <c r="T1" s="4" t="s">
        <v>9</v>
      </c>
      <c r="U1" s="2" t="s">
        <v>10</v>
      </c>
      <c r="V1" s="2" t="s">
        <v>11</v>
      </c>
      <c r="W1" s="2" t="s">
        <v>12</v>
      </c>
      <c r="X1" s="4" t="s">
        <v>13</v>
      </c>
      <c r="Y1" s="4" t="s">
        <v>14</v>
      </c>
      <c r="Z1" s="4" t="s">
        <v>15</v>
      </c>
      <c r="AA1" s="4" t="s">
        <v>16</v>
      </c>
      <c r="AB1" s="31" t="s">
        <v>52</v>
      </c>
      <c r="AC1" s="31" t="s">
        <v>53</v>
      </c>
      <c r="AD1" s="32" t="s">
        <v>16</v>
      </c>
    </row>
    <row r="2" spans="1:30" ht="12.75">
      <c r="A2" s="5"/>
      <c r="B2" s="6"/>
      <c r="C2" s="5" t="s">
        <v>17</v>
      </c>
      <c r="D2" s="5">
        <v>0</v>
      </c>
      <c r="E2" s="5">
        <v>2</v>
      </c>
      <c r="F2" s="5">
        <v>3</v>
      </c>
      <c r="G2" s="5">
        <v>4</v>
      </c>
      <c r="H2" s="7">
        <f aca="true" t="shared" si="0" ref="H2:H7">SUM(D2:G2)</f>
        <v>9</v>
      </c>
      <c r="I2" s="5">
        <v>5</v>
      </c>
      <c r="J2" s="5">
        <v>3</v>
      </c>
      <c r="K2" s="5">
        <v>3</v>
      </c>
      <c r="L2" s="5">
        <v>2</v>
      </c>
      <c r="M2" s="8">
        <f>SUM(I2:L2)</f>
        <v>13</v>
      </c>
      <c r="N2" s="9">
        <f aca="true" t="shared" si="1" ref="N2:N47">MAX(H2,M2)</f>
        <v>13</v>
      </c>
      <c r="O2" s="5">
        <v>2</v>
      </c>
      <c r="P2" s="5">
        <v>13</v>
      </c>
      <c r="Q2" s="5">
        <v>5</v>
      </c>
      <c r="R2" s="5">
        <v>11</v>
      </c>
      <c r="S2" s="5">
        <v>0</v>
      </c>
      <c r="T2" s="10">
        <f>SUM(O2:S2)</f>
        <v>31</v>
      </c>
      <c r="U2" s="5">
        <v>4.5</v>
      </c>
      <c r="V2" s="5">
        <v>9</v>
      </c>
      <c r="W2" s="5"/>
      <c r="X2" s="11">
        <f>SUM(U2:W2)</f>
        <v>13.5</v>
      </c>
      <c r="Y2" s="11">
        <v>3</v>
      </c>
      <c r="Z2" s="2">
        <f>N2+T2+X2+Y2</f>
        <v>60.5</v>
      </c>
      <c r="AA2" s="5"/>
      <c r="AD2" s="34">
        <f>IF(Z2&gt;90,5,IF(Z2&gt;80,4.5,IF(Z2&gt;70,4,IF(Z2&gt;60,3.5,IF(Z2&gt;50,3,2)))))</f>
        <v>3.5</v>
      </c>
    </row>
    <row r="3" spans="1:30" ht="12.75">
      <c r="A3" s="5"/>
      <c r="B3" s="6"/>
      <c r="C3" s="5"/>
      <c r="D3" s="5">
        <v>4</v>
      </c>
      <c r="E3" s="5">
        <v>0</v>
      </c>
      <c r="F3" s="5">
        <v>1</v>
      </c>
      <c r="G3" s="5">
        <v>2</v>
      </c>
      <c r="H3" s="3">
        <f t="shared" si="0"/>
        <v>7</v>
      </c>
      <c r="I3" s="5">
        <v>3</v>
      </c>
      <c r="J3" s="5">
        <v>0</v>
      </c>
      <c r="K3" s="5">
        <v>4</v>
      </c>
      <c r="L3" s="5">
        <v>0</v>
      </c>
      <c r="M3" s="3">
        <f>SUM(I3:L3)</f>
        <v>7</v>
      </c>
      <c r="N3" s="3">
        <f t="shared" si="1"/>
        <v>7</v>
      </c>
      <c r="O3" s="5">
        <v>9</v>
      </c>
      <c r="P3" s="5">
        <v>5</v>
      </c>
      <c r="Q3" s="5">
        <v>8</v>
      </c>
      <c r="R3" s="5">
        <v>3</v>
      </c>
      <c r="S3" s="5">
        <v>0</v>
      </c>
      <c r="T3" s="12">
        <f aca="true" t="shared" si="2" ref="T3:T47">SUM(O3:S3)</f>
        <v>25</v>
      </c>
      <c r="U3" s="5"/>
      <c r="V3" s="5">
        <v>8</v>
      </c>
      <c r="W3" s="5">
        <v>9</v>
      </c>
      <c r="X3" s="12">
        <f aca="true" t="shared" si="3" ref="X3:X47">SUM(U3:W3)</f>
        <v>17</v>
      </c>
      <c r="Y3" s="11"/>
      <c r="Z3" s="2">
        <f aca="true" t="shared" si="4" ref="Z3:Z46">N3+T3+X3+Y3</f>
        <v>49</v>
      </c>
      <c r="AA3" s="5"/>
      <c r="AB3" s="1">
        <v>28</v>
      </c>
      <c r="AC3" s="1">
        <f>AB3+Y3+X3+N3</f>
        <v>52</v>
      </c>
      <c r="AD3" s="33">
        <f>IF(AC3&gt;90,5,IF(AC3&gt;80,4.5,IF(AC3&gt;70,4,IF(AC3&gt;60,3.5,IF(AC3&gt;50,3,2)))))</f>
        <v>3</v>
      </c>
    </row>
    <row r="4" spans="1:30" ht="12.75">
      <c r="A4" s="5"/>
      <c r="B4" s="5"/>
      <c r="C4" s="5"/>
      <c r="D4" s="5">
        <v>1</v>
      </c>
      <c r="E4" s="5">
        <v>0</v>
      </c>
      <c r="F4" s="5">
        <v>0</v>
      </c>
      <c r="G4" s="5">
        <v>0</v>
      </c>
      <c r="H4" s="3">
        <f t="shared" si="0"/>
        <v>1</v>
      </c>
      <c r="I4" s="5">
        <v>4</v>
      </c>
      <c r="J4" s="5">
        <v>0</v>
      </c>
      <c r="K4" s="5">
        <v>0</v>
      </c>
      <c r="L4" s="5">
        <v>2</v>
      </c>
      <c r="M4" s="3">
        <f>SUM(I4:L4)</f>
        <v>6</v>
      </c>
      <c r="N4" s="3">
        <f t="shared" si="1"/>
        <v>6</v>
      </c>
      <c r="O4" s="5">
        <v>3</v>
      </c>
      <c r="P4" s="5">
        <v>13</v>
      </c>
      <c r="Q4" s="5">
        <v>2</v>
      </c>
      <c r="R4" s="5">
        <v>11</v>
      </c>
      <c r="S4" s="5">
        <v>0</v>
      </c>
      <c r="T4" s="12">
        <f t="shared" si="2"/>
        <v>29</v>
      </c>
      <c r="U4" s="5"/>
      <c r="V4" s="5">
        <v>11</v>
      </c>
      <c r="W4" s="5">
        <v>9.5</v>
      </c>
      <c r="X4" s="12">
        <f t="shared" si="3"/>
        <v>20.5</v>
      </c>
      <c r="Y4" s="11">
        <v>1</v>
      </c>
      <c r="Z4" s="2">
        <f t="shared" si="4"/>
        <v>56.5</v>
      </c>
      <c r="AA4" s="5"/>
      <c r="AD4" s="34">
        <f>IF(Z4&gt;90,5,IF(Z4&gt;80,4.5,IF(Z4&gt;70,4,IF(Z4&gt;60,3.5,IF(Z4&gt;50,3,2)))))</f>
        <v>3</v>
      </c>
    </row>
    <row r="5" spans="1:30" ht="12.75">
      <c r="A5" s="5"/>
      <c r="B5" s="6"/>
      <c r="C5" s="5" t="s">
        <v>18</v>
      </c>
      <c r="D5" s="5">
        <v>6</v>
      </c>
      <c r="E5" s="5">
        <v>3</v>
      </c>
      <c r="F5" s="5">
        <v>3</v>
      </c>
      <c r="G5" s="5">
        <v>6</v>
      </c>
      <c r="H5" s="3">
        <f t="shared" si="0"/>
        <v>18</v>
      </c>
      <c r="I5" s="5"/>
      <c r="J5" s="5"/>
      <c r="K5" s="5"/>
      <c r="L5" s="5"/>
      <c r="M5" s="7"/>
      <c r="N5" s="3">
        <f t="shared" si="1"/>
        <v>18</v>
      </c>
      <c r="O5" s="5">
        <v>10</v>
      </c>
      <c r="P5" s="5">
        <v>10</v>
      </c>
      <c r="Q5" s="5">
        <v>3</v>
      </c>
      <c r="R5" s="5">
        <v>5</v>
      </c>
      <c r="S5" s="5">
        <v>3</v>
      </c>
      <c r="T5" s="12">
        <f t="shared" si="2"/>
        <v>31</v>
      </c>
      <c r="U5" s="5"/>
      <c r="V5" s="5">
        <v>11</v>
      </c>
      <c r="W5" s="5">
        <v>9.5</v>
      </c>
      <c r="X5" s="12">
        <f t="shared" si="3"/>
        <v>20.5</v>
      </c>
      <c r="Y5" s="11">
        <v>1</v>
      </c>
      <c r="Z5" s="2">
        <f t="shared" si="4"/>
        <v>70.5</v>
      </c>
      <c r="AA5" s="5"/>
      <c r="AD5" s="34">
        <f>IF(Z5&gt;90,5,IF(Z5&gt;80,4.5,IF(Z5&gt;70,4,IF(Z5&gt;60,3.5,IF(Z5&gt;50,3,2)))))</f>
        <v>4</v>
      </c>
    </row>
    <row r="6" spans="1:30" ht="12.75">
      <c r="A6" s="5"/>
      <c r="B6" s="5"/>
      <c r="C6" s="5" t="s">
        <v>19</v>
      </c>
      <c r="D6" s="5">
        <v>1</v>
      </c>
      <c r="E6" s="5">
        <v>0</v>
      </c>
      <c r="F6" s="5">
        <v>0</v>
      </c>
      <c r="G6" s="5">
        <v>0</v>
      </c>
      <c r="H6" s="3">
        <f t="shared" si="0"/>
        <v>1</v>
      </c>
      <c r="I6" s="5">
        <v>5</v>
      </c>
      <c r="J6" s="5">
        <v>0</v>
      </c>
      <c r="K6" s="5">
        <v>0</v>
      </c>
      <c r="L6" s="5">
        <v>2</v>
      </c>
      <c r="M6" s="3">
        <f>SUM(I6:L6)</f>
        <v>7</v>
      </c>
      <c r="N6" s="3">
        <f t="shared" si="1"/>
        <v>7</v>
      </c>
      <c r="O6" s="5">
        <v>10</v>
      </c>
      <c r="P6" s="5">
        <v>6</v>
      </c>
      <c r="Q6" s="5">
        <v>0</v>
      </c>
      <c r="R6" s="5">
        <v>11</v>
      </c>
      <c r="S6" s="5">
        <v>0</v>
      </c>
      <c r="T6" s="12">
        <f t="shared" si="2"/>
        <v>27</v>
      </c>
      <c r="U6" s="5"/>
      <c r="V6" s="5">
        <v>11</v>
      </c>
      <c r="W6" s="5">
        <v>9.5</v>
      </c>
      <c r="X6" s="12">
        <f t="shared" si="3"/>
        <v>20.5</v>
      </c>
      <c r="Y6" s="11">
        <v>1</v>
      </c>
      <c r="Z6" s="2">
        <f t="shared" si="4"/>
        <v>55.5</v>
      </c>
      <c r="AA6" s="5"/>
      <c r="AD6" s="34">
        <f>IF(Z6&gt;90,5,IF(Z6&gt;80,4.5,IF(Z6&gt;70,4,IF(Z6&gt;60,3.5,IF(Z6&gt;50,3,2)))))</f>
        <v>3</v>
      </c>
    </row>
    <row r="7" spans="1:30" ht="12.75">
      <c r="A7" s="5"/>
      <c r="B7" s="5"/>
      <c r="C7" s="5" t="s">
        <v>20</v>
      </c>
      <c r="D7" s="5">
        <v>6</v>
      </c>
      <c r="E7" s="5">
        <v>0</v>
      </c>
      <c r="F7" s="5">
        <v>1</v>
      </c>
      <c r="G7" s="5">
        <v>4</v>
      </c>
      <c r="H7" s="3">
        <f t="shared" si="0"/>
        <v>11</v>
      </c>
      <c r="I7" s="5">
        <v>6</v>
      </c>
      <c r="J7" s="5">
        <v>0</v>
      </c>
      <c r="K7" s="5">
        <v>1</v>
      </c>
      <c r="L7" s="5">
        <v>2</v>
      </c>
      <c r="M7" s="3">
        <f>SUM(I7:L7)</f>
        <v>9</v>
      </c>
      <c r="N7" s="3">
        <f t="shared" si="1"/>
        <v>11</v>
      </c>
      <c r="O7" s="5">
        <v>9</v>
      </c>
      <c r="P7" s="5">
        <v>13</v>
      </c>
      <c r="Q7" s="5">
        <v>0</v>
      </c>
      <c r="R7" s="5">
        <v>11</v>
      </c>
      <c r="S7" s="5">
        <v>3</v>
      </c>
      <c r="T7" s="12">
        <f t="shared" si="2"/>
        <v>36</v>
      </c>
      <c r="U7" s="5"/>
      <c r="V7" s="5">
        <v>9</v>
      </c>
      <c r="W7" s="5"/>
      <c r="X7" s="12">
        <f t="shared" si="3"/>
        <v>9</v>
      </c>
      <c r="Y7" s="11">
        <v>3</v>
      </c>
      <c r="Z7" s="2">
        <f t="shared" si="4"/>
        <v>59</v>
      </c>
      <c r="AA7" s="5"/>
      <c r="AD7" s="34">
        <f>IF(Z7&gt;90,5,IF(Z7&gt;80,4.5,IF(Z7&gt;70,4,IF(Z7&gt;60,3.5,IF(Z7&gt;50,3,2)))))</f>
        <v>3</v>
      </c>
    </row>
    <row r="8" spans="1:30" ht="12.75">
      <c r="A8" s="5"/>
      <c r="B8" s="6"/>
      <c r="C8" s="5"/>
      <c r="D8" s="5"/>
      <c r="E8" s="5"/>
      <c r="F8" s="5"/>
      <c r="G8" s="5"/>
      <c r="H8" s="7"/>
      <c r="I8" s="5">
        <v>6</v>
      </c>
      <c r="J8" s="5">
        <v>0</v>
      </c>
      <c r="K8" s="5">
        <v>0</v>
      </c>
      <c r="L8" s="5">
        <v>2</v>
      </c>
      <c r="M8" s="3">
        <f>SUM(I8:L8)</f>
        <v>8</v>
      </c>
      <c r="N8" s="3">
        <f t="shared" si="1"/>
        <v>8</v>
      </c>
      <c r="O8" s="5">
        <v>9</v>
      </c>
      <c r="P8" s="5">
        <v>8</v>
      </c>
      <c r="Q8" s="5">
        <v>1</v>
      </c>
      <c r="R8" s="5">
        <v>11</v>
      </c>
      <c r="S8" s="5">
        <v>0</v>
      </c>
      <c r="T8" s="12">
        <f t="shared" si="2"/>
        <v>29</v>
      </c>
      <c r="U8" s="5"/>
      <c r="V8" s="5">
        <v>9</v>
      </c>
      <c r="W8" s="5">
        <v>9</v>
      </c>
      <c r="X8" s="12">
        <f t="shared" si="3"/>
        <v>18</v>
      </c>
      <c r="Y8" s="11"/>
      <c r="Z8" s="2">
        <f t="shared" si="4"/>
        <v>55</v>
      </c>
      <c r="AA8" s="5"/>
      <c r="AD8" s="34">
        <f>IF(Z8&gt;90,5,IF(Z8&gt;80,4.5,IF(Z8&gt;70,4,IF(Z8&gt;60,3.5,IF(Z8&gt;50,3,2)))))</f>
        <v>3</v>
      </c>
    </row>
    <row r="9" spans="1:30" ht="12.75">
      <c r="A9" s="5"/>
      <c r="B9" s="5"/>
      <c r="C9" s="5" t="s">
        <v>21</v>
      </c>
      <c r="D9" s="5">
        <v>5</v>
      </c>
      <c r="E9" s="5">
        <v>0</v>
      </c>
      <c r="F9" s="5">
        <v>0</v>
      </c>
      <c r="G9" s="5">
        <v>0</v>
      </c>
      <c r="H9" s="3">
        <f>SUM(D9:G9)</f>
        <v>5</v>
      </c>
      <c r="I9" s="5">
        <v>5</v>
      </c>
      <c r="J9" s="5">
        <v>3</v>
      </c>
      <c r="K9" s="5">
        <v>0</v>
      </c>
      <c r="L9" s="5">
        <v>2</v>
      </c>
      <c r="M9" s="3">
        <f>SUM(I9:L9)</f>
        <v>10</v>
      </c>
      <c r="N9" s="3">
        <f t="shared" si="1"/>
        <v>10</v>
      </c>
      <c r="O9" s="5">
        <v>8</v>
      </c>
      <c r="P9" s="5">
        <v>2</v>
      </c>
      <c r="Q9" s="5">
        <v>2</v>
      </c>
      <c r="R9" s="5">
        <v>3</v>
      </c>
      <c r="S9" s="5">
        <v>8</v>
      </c>
      <c r="T9" s="12">
        <f t="shared" si="2"/>
        <v>23</v>
      </c>
      <c r="U9" s="5"/>
      <c r="V9" s="5">
        <v>7</v>
      </c>
      <c r="W9" s="5"/>
      <c r="X9" s="12">
        <f t="shared" si="3"/>
        <v>7</v>
      </c>
      <c r="Y9" s="11">
        <v>1</v>
      </c>
      <c r="Z9" s="2">
        <f t="shared" si="4"/>
        <v>41</v>
      </c>
      <c r="AA9" s="5"/>
      <c r="AB9" s="1">
        <v>46</v>
      </c>
      <c r="AC9" s="1">
        <f>AB9+Y9+X9+N9</f>
        <v>64</v>
      </c>
      <c r="AD9" s="33">
        <f>IF(AC9&gt;90,5,IF(AC9&gt;80,4.5,IF(AC9&gt;70,4,IF(AC9&gt;60,3.5,IF(AC9&gt;50,3,2)))))</f>
        <v>3.5</v>
      </c>
    </row>
    <row r="10" spans="1:30" ht="12.75">
      <c r="A10" s="5"/>
      <c r="B10" s="5"/>
      <c r="C10" s="5"/>
      <c r="D10" s="5">
        <v>1</v>
      </c>
      <c r="E10" s="5">
        <v>0</v>
      </c>
      <c r="F10" s="5">
        <v>0</v>
      </c>
      <c r="G10" s="5">
        <v>0</v>
      </c>
      <c r="H10" s="3">
        <f>SUM(D10:G10)</f>
        <v>1</v>
      </c>
      <c r="I10" s="5">
        <v>3</v>
      </c>
      <c r="J10" s="5">
        <v>2</v>
      </c>
      <c r="K10" s="5">
        <v>4</v>
      </c>
      <c r="L10" s="5">
        <v>2</v>
      </c>
      <c r="M10" s="3">
        <f>SUM(I10:L10)</f>
        <v>11</v>
      </c>
      <c r="N10" s="3">
        <f t="shared" si="1"/>
        <v>11</v>
      </c>
      <c r="O10" s="5"/>
      <c r="P10" s="5"/>
      <c r="Q10" s="5"/>
      <c r="R10" s="5"/>
      <c r="S10" s="5"/>
      <c r="T10" s="10"/>
      <c r="U10" s="5">
        <v>4.5</v>
      </c>
      <c r="V10" s="5">
        <v>9</v>
      </c>
      <c r="W10" s="5"/>
      <c r="X10" s="12">
        <f t="shared" si="3"/>
        <v>13.5</v>
      </c>
      <c r="Y10" s="11">
        <v>1</v>
      </c>
      <c r="Z10" s="2">
        <f t="shared" si="4"/>
        <v>25.5</v>
      </c>
      <c r="AA10" s="5"/>
      <c r="AD10" s="34">
        <f>IF(Z10&gt;90,5,IF(Z10&gt;80,4.5,IF(Z10&gt;70,4,IF(Z10&gt;60,3.5,IF(Z10&gt;50,3,2)))))</f>
        <v>2</v>
      </c>
    </row>
    <row r="11" spans="1:30" ht="12.75">
      <c r="A11" s="5"/>
      <c r="B11" s="5"/>
      <c r="C11" s="5" t="s">
        <v>22</v>
      </c>
      <c r="D11" s="5">
        <v>1</v>
      </c>
      <c r="E11" s="5">
        <v>0</v>
      </c>
      <c r="F11" s="5">
        <v>0</v>
      </c>
      <c r="G11" s="5">
        <v>0</v>
      </c>
      <c r="H11" s="3">
        <f>SUM(D11:G11)</f>
        <v>1</v>
      </c>
      <c r="I11" s="5"/>
      <c r="J11" s="5"/>
      <c r="K11" s="5"/>
      <c r="L11" s="5"/>
      <c r="M11" s="7"/>
      <c r="N11" s="3">
        <f t="shared" si="1"/>
        <v>1</v>
      </c>
      <c r="O11" s="5"/>
      <c r="P11" s="5"/>
      <c r="Q11" s="5"/>
      <c r="R11" s="5"/>
      <c r="S11" s="5"/>
      <c r="T11" s="10"/>
      <c r="U11" s="5"/>
      <c r="V11" s="5"/>
      <c r="W11" s="5"/>
      <c r="X11" s="12">
        <f t="shared" si="3"/>
        <v>0</v>
      </c>
      <c r="Y11" s="11"/>
      <c r="Z11" s="2">
        <f t="shared" si="4"/>
        <v>1</v>
      </c>
      <c r="AA11" s="5"/>
      <c r="AD11" s="34">
        <f>IF(Z11&gt;90,5,IF(Z11&gt;80,4.5,IF(Z11&gt;70,4,IF(Z11&gt;60,3.5,IF(Z11&gt;50,3,2)))))</f>
        <v>2</v>
      </c>
    </row>
    <row r="12" spans="1:30" ht="12.75">
      <c r="A12" s="5"/>
      <c r="B12" s="5"/>
      <c r="C12" s="5" t="s">
        <v>23</v>
      </c>
      <c r="D12" s="5"/>
      <c r="E12" s="5"/>
      <c r="F12" s="5"/>
      <c r="G12" s="5"/>
      <c r="H12" s="7"/>
      <c r="I12" s="5">
        <v>5</v>
      </c>
      <c r="J12" s="5">
        <v>3</v>
      </c>
      <c r="K12" s="5">
        <v>4</v>
      </c>
      <c r="L12" s="5">
        <v>2</v>
      </c>
      <c r="M12" s="3">
        <f>SUM(I12:L12)</f>
        <v>14</v>
      </c>
      <c r="N12" s="3">
        <f t="shared" si="1"/>
        <v>14</v>
      </c>
      <c r="O12" s="5">
        <v>9</v>
      </c>
      <c r="P12" s="5">
        <v>8</v>
      </c>
      <c r="Q12" s="5">
        <v>7</v>
      </c>
      <c r="R12" s="5">
        <v>11</v>
      </c>
      <c r="S12" s="5">
        <v>0</v>
      </c>
      <c r="T12" s="12">
        <f t="shared" si="2"/>
        <v>35</v>
      </c>
      <c r="U12" s="5">
        <v>5</v>
      </c>
      <c r="V12" s="5">
        <v>13</v>
      </c>
      <c r="W12" s="5"/>
      <c r="X12" s="12">
        <f t="shared" si="3"/>
        <v>18</v>
      </c>
      <c r="Y12" s="11">
        <v>4</v>
      </c>
      <c r="Z12" s="2">
        <f t="shared" si="4"/>
        <v>71</v>
      </c>
      <c r="AA12" s="5"/>
      <c r="AD12" s="34">
        <f>IF(Z12&gt;90,5,IF(Z12&gt;80,4.5,IF(Z12&gt;70,4,IF(Z12&gt;60,3.5,IF(Z12&gt;50,3,2)))))</f>
        <v>4</v>
      </c>
    </row>
    <row r="13" spans="1:30" ht="12.75">
      <c r="A13" s="5"/>
      <c r="B13" s="6"/>
      <c r="C13" s="5" t="s">
        <v>24</v>
      </c>
      <c r="D13" s="5">
        <v>3</v>
      </c>
      <c r="E13" s="5">
        <v>0</v>
      </c>
      <c r="F13" s="5">
        <v>0</v>
      </c>
      <c r="G13" s="5">
        <v>2</v>
      </c>
      <c r="H13" s="3">
        <f>SUM(D13:G13)</f>
        <v>5</v>
      </c>
      <c r="I13" s="5">
        <v>6</v>
      </c>
      <c r="J13" s="5">
        <v>3</v>
      </c>
      <c r="K13" s="5">
        <v>0</v>
      </c>
      <c r="L13" s="5">
        <v>6</v>
      </c>
      <c r="M13" s="3">
        <f>SUM(I13:L13)</f>
        <v>15</v>
      </c>
      <c r="N13" s="3">
        <f t="shared" si="1"/>
        <v>15</v>
      </c>
      <c r="O13" s="5">
        <v>10</v>
      </c>
      <c r="P13" s="5">
        <v>8</v>
      </c>
      <c r="Q13" s="5">
        <v>8</v>
      </c>
      <c r="R13" s="5">
        <v>11</v>
      </c>
      <c r="S13" s="5">
        <v>0</v>
      </c>
      <c r="T13" s="12">
        <f t="shared" si="2"/>
        <v>37</v>
      </c>
      <c r="U13" s="5"/>
      <c r="V13" s="5">
        <v>7</v>
      </c>
      <c r="W13" s="5"/>
      <c r="X13" s="12">
        <f t="shared" si="3"/>
        <v>7</v>
      </c>
      <c r="Y13" s="11">
        <v>3</v>
      </c>
      <c r="Z13" s="2">
        <f t="shared" si="4"/>
        <v>62</v>
      </c>
      <c r="AA13" s="5"/>
      <c r="AD13" s="34">
        <f>IF(Z13&gt;90,5,IF(Z13&gt;80,4.5,IF(Z13&gt;70,4,IF(Z13&gt;60,3.5,IF(Z13&gt;50,3,2)))))</f>
        <v>3.5</v>
      </c>
    </row>
    <row r="14" spans="1:30" ht="12.75">
      <c r="A14" s="5"/>
      <c r="B14" s="6"/>
      <c r="C14" s="5"/>
      <c r="D14" s="5">
        <v>0</v>
      </c>
      <c r="E14" s="5">
        <v>0</v>
      </c>
      <c r="F14" s="5">
        <v>1</v>
      </c>
      <c r="G14" s="5">
        <v>0</v>
      </c>
      <c r="H14" s="3">
        <f>SUM(D14:G14)</f>
        <v>1</v>
      </c>
      <c r="I14" s="5">
        <v>3</v>
      </c>
      <c r="J14" s="5">
        <v>0</v>
      </c>
      <c r="K14" s="5">
        <v>0</v>
      </c>
      <c r="L14" s="5">
        <v>0</v>
      </c>
      <c r="M14" s="3">
        <f>SUM(I14:L14)</f>
        <v>3</v>
      </c>
      <c r="N14" s="3">
        <f t="shared" si="1"/>
        <v>3</v>
      </c>
      <c r="O14" s="5"/>
      <c r="P14" s="5"/>
      <c r="Q14" s="5"/>
      <c r="R14" s="5"/>
      <c r="S14" s="5"/>
      <c r="T14" s="10"/>
      <c r="U14" s="5">
        <v>3.5</v>
      </c>
      <c r="V14" s="5">
        <v>9</v>
      </c>
      <c r="W14" s="5">
        <v>6</v>
      </c>
      <c r="X14" s="12">
        <f t="shared" si="3"/>
        <v>18.5</v>
      </c>
      <c r="Y14" s="11"/>
      <c r="Z14" s="2">
        <f t="shared" si="4"/>
        <v>21.5</v>
      </c>
      <c r="AA14" s="5"/>
      <c r="AB14" s="1">
        <v>47</v>
      </c>
      <c r="AC14" s="1">
        <f>AB14+Y14+X14+N14</f>
        <v>68.5</v>
      </c>
      <c r="AD14" s="33">
        <f>IF(AC14&gt;90,5,IF(AC14&gt;80,4.5,IF(AC14&gt;70,4,IF(AC14&gt;60,3.5,IF(AC14&gt;50,3,2)))))</f>
        <v>3.5</v>
      </c>
    </row>
    <row r="15" spans="1:30" ht="12.75">
      <c r="A15" s="5"/>
      <c r="B15" s="6"/>
      <c r="C15" s="30" t="s">
        <v>51</v>
      </c>
      <c r="D15" s="5"/>
      <c r="E15" s="5"/>
      <c r="F15" s="5"/>
      <c r="G15" s="5"/>
      <c r="H15" s="7"/>
      <c r="I15" s="5"/>
      <c r="J15" s="5"/>
      <c r="K15" s="5"/>
      <c r="L15" s="5"/>
      <c r="M15" s="7"/>
      <c r="N15" s="9"/>
      <c r="O15" s="5"/>
      <c r="P15" s="5"/>
      <c r="Q15" s="5"/>
      <c r="R15" s="5"/>
      <c r="S15" s="5"/>
      <c r="T15" s="10"/>
      <c r="U15" s="5">
        <v>3</v>
      </c>
      <c r="V15" s="5">
        <v>12</v>
      </c>
      <c r="W15" s="5">
        <v>13</v>
      </c>
      <c r="X15" s="12">
        <f>SUM(U15:W15)</f>
        <v>28</v>
      </c>
      <c r="Y15" s="11">
        <v>1</v>
      </c>
      <c r="Z15" s="2">
        <f>N15+T15+X15+Y15</f>
        <v>29</v>
      </c>
      <c r="AA15" s="5"/>
      <c r="AB15" s="1">
        <v>43</v>
      </c>
      <c r="AC15" s="1">
        <f>AB15+Y15+X15+N15</f>
        <v>72</v>
      </c>
      <c r="AD15" s="33">
        <f>IF(AC15&gt;90,5,IF(AC15&gt;80,4.5,IF(AC15&gt;70,4,IF(AC15&gt;60,3.5,IF(AC15&gt;50,3,2)))))</f>
        <v>4</v>
      </c>
    </row>
    <row r="16" spans="1:30" ht="12.75">
      <c r="A16" s="5"/>
      <c r="B16" s="6"/>
      <c r="C16" s="5" t="s">
        <v>25</v>
      </c>
      <c r="D16" s="5">
        <v>1</v>
      </c>
      <c r="E16" s="5">
        <v>0</v>
      </c>
      <c r="F16" s="5">
        <v>1</v>
      </c>
      <c r="G16" s="5">
        <v>3</v>
      </c>
      <c r="H16" s="3">
        <f>SUM(D16:G16)</f>
        <v>5</v>
      </c>
      <c r="I16" s="5">
        <v>3</v>
      </c>
      <c r="J16" s="5">
        <v>2</v>
      </c>
      <c r="K16" s="5">
        <v>1</v>
      </c>
      <c r="L16" s="5">
        <v>3</v>
      </c>
      <c r="M16" s="3">
        <f>SUM(I16:L16)</f>
        <v>9</v>
      </c>
      <c r="N16" s="3">
        <f t="shared" si="1"/>
        <v>9</v>
      </c>
      <c r="O16" s="5">
        <v>2</v>
      </c>
      <c r="P16" s="5">
        <v>3</v>
      </c>
      <c r="Q16" s="5">
        <v>2</v>
      </c>
      <c r="R16" s="5">
        <v>11</v>
      </c>
      <c r="S16" s="5">
        <v>0</v>
      </c>
      <c r="T16" s="12">
        <f t="shared" si="2"/>
        <v>18</v>
      </c>
      <c r="U16" s="5">
        <v>4.5</v>
      </c>
      <c r="V16" s="5">
        <v>9</v>
      </c>
      <c r="W16" s="5"/>
      <c r="X16" s="12">
        <f t="shared" si="3"/>
        <v>13.5</v>
      </c>
      <c r="Y16" s="11">
        <v>1</v>
      </c>
      <c r="Z16" s="2">
        <f t="shared" si="4"/>
        <v>41.5</v>
      </c>
      <c r="AA16" s="5"/>
      <c r="AD16" s="34">
        <f>IF(Z16&gt;90,5,IF(Z16&gt;80,4.5,IF(Z16&gt;70,4,IF(Z16&gt;60,3.5,IF(Z16&gt;50,3,2)))))</f>
        <v>2</v>
      </c>
    </row>
    <row r="17" spans="1:30" ht="12.75">
      <c r="A17" s="5"/>
      <c r="B17" s="5"/>
      <c r="C17" s="5" t="s">
        <v>26</v>
      </c>
      <c r="D17" s="5">
        <v>4</v>
      </c>
      <c r="E17" s="5">
        <v>0</v>
      </c>
      <c r="F17" s="5">
        <v>3</v>
      </c>
      <c r="G17" s="5">
        <v>1</v>
      </c>
      <c r="H17" s="3">
        <f>SUM(D17:G17)</f>
        <v>8</v>
      </c>
      <c r="I17" s="5"/>
      <c r="J17" s="5"/>
      <c r="K17" s="5"/>
      <c r="L17" s="5"/>
      <c r="M17" s="7"/>
      <c r="N17" s="3">
        <f t="shared" si="1"/>
        <v>8</v>
      </c>
      <c r="O17" s="5">
        <v>9</v>
      </c>
      <c r="P17" s="5">
        <v>13</v>
      </c>
      <c r="Q17" s="5">
        <v>8</v>
      </c>
      <c r="R17" s="5">
        <v>11</v>
      </c>
      <c r="S17" s="5">
        <v>8</v>
      </c>
      <c r="T17" s="12">
        <f t="shared" si="2"/>
        <v>49</v>
      </c>
      <c r="U17" s="5">
        <v>3</v>
      </c>
      <c r="V17" s="5">
        <v>12</v>
      </c>
      <c r="W17" s="5">
        <v>13</v>
      </c>
      <c r="X17" s="12">
        <f>SUM(U17:W17)</f>
        <v>28</v>
      </c>
      <c r="Y17" s="11">
        <v>3</v>
      </c>
      <c r="Z17" s="2">
        <f t="shared" si="4"/>
        <v>88</v>
      </c>
      <c r="AA17" s="5"/>
      <c r="AD17" s="34">
        <f>IF(Z17&gt;90,5,IF(Z17&gt;80,4.5,IF(Z17&gt;70,4,IF(Z17&gt;60,3.5,IF(Z17&gt;50,3,2)))))</f>
        <v>4.5</v>
      </c>
    </row>
    <row r="18" spans="1:30" ht="12.75">
      <c r="A18" s="5"/>
      <c r="B18" s="6"/>
      <c r="C18" s="5" t="s">
        <v>27</v>
      </c>
      <c r="D18" s="5">
        <v>3</v>
      </c>
      <c r="E18" s="5">
        <v>0</v>
      </c>
      <c r="F18" s="5">
        <v>1</v>
      </c>
      <c r="G18" s="5">
        <v>1</v>
      </c>
      <c r="H18" s="3">
        <f>SUM(D18:G18)</f>
        <v>5</v>
      </c>
      <c r="I18" s="5">
        <v>3</v>
      </c>
      <c r="J18" s="5">
        <v>3</v>
      </c>
      <c r="K18" s="5">
        <v>1</v>
      </c>
      <c r="L18" s="5">
        <v>2</v>
      </c>
      <c r="M18" s="3">
        <f aca="true" t="shared" si="5" ref="M18:M30">SUM(I18:L18)</f>
        <v>9</v>
      </c>
      <c r="N18" s="3">
        <f t="shared" si="1"/>
        <v>9</v>
      </c>
      <c r="O18" s="5">
        <v>10</v>
      </c>
      <c r="P18" s="5">
        <v>13</v>
      </c>
      <c r="Q18" s="5">
        <v>2</v>
      </c>
      <c r="R18" s="5">
        <v>11</v>
      </c>
      <c r="S18" s="5">
        <v>4</v>
      </c>
      <c r="T18" s="12">
        <f t="shared" si="2"/>
        <v>40</v>
      </c>
      <c r="U18" s="5"/>
      <c r="V18" s="5">
        <v>1</v>
      </c>
      <c r="W18" s="5">
        <v>2</v>
      </c>
      <c r="X18" s="12">
        <f t="shared" si="3"/>
        <v>3</v>
      </c>
      <c r="Y18" s="11">
        <v>1</v>
      </c>
      <c r="Z18" s="2">
        <f t="shared" si="4"/>
        <v>53</v>
      </c>
      <c r="AA18" s="5"/>
      <c r="AD18" s="34">
        <f>IF(Z18&gt;90,5,IF(Z18&gt;80,4.5,IF(Z18&gt;70,4,IF(Z18&gt;60,3.5,IF(Z18&gt;50,3,2)))))</f>
        <v>3</v>
      </c>
    </row>
    <row r="19" spans="1:30" ht="12.75">
      <c r="A19" s="5"/>
      <c r="B19" s="5"/>
      <c r="C19" s="5" t="s">
        <v>28</v>
      </c>
      <c r="D19" s="5"/>
      <c r="E19" s="5"/>
      <c r="F19" s="5"/>
      <c r="G19" s="5"/>
      <c r="H19" s="7"/>
      <c r="I19" s="5">
        <v>5</v>
      </c>
      <c r="J19" s="5">
        <v>0</v>
      </c>
      <c r="K19" s="5">
        <v>0</v>
      </c>
      <c r="L19" s="5">
        <v>2</v>
      </c>
      <c r="M19" s="3">
        <f t="shared" si="5"/>
        <v>7</v>
      </c>
      <c r="N19" s="3">
        <f t="shared" si="1"/>
        <v>7</v>
      </c>
      <c r="O19" s="5">
        <v>9</v>
      </c>
      <c r="P19" s="5">
        <v>8</v>
      </c>
      <c r="Q19" s="5">
        <v>1</v>
      </c>
      <c r="R19" s="5">
        <v>3</v>
      </c>
      <c r="S19" s="5">
        <v>3</v>
      </c>
      <c r="T19" s="12">
        <f t="shared" si="2"/>
        <v>24</v>
      </c>
      <c r="U19" s="5"/>
      <c r="V19" s="5">
        <v>10</v>
      </c>
      <c r="W19" s="5"/>
      <c r="X19" s="12">
        <f t="shared" si="3"/>
        <v>10</v>
      </c>
      <c r="Y19" s="11">
        <v>3</v>
      </c>
      <c r="Z19" s="2">
        <f t="shared" si="4"/>
        <v>44</v>
      </c>
      <c r="AA19" s="5"/>
      <c r="AB19" s="1">
        <v>36</v>
      </c>
      <c r="AC19" s="1">
        <f>AB19+Y19+X19+N19</f>
        <v>56</v>
      </c>
      <c r="AD19" s="33">
        <f>IF(AC19&gt;90,5,IF(AC19&gt;80,4.5,IF(AC19&gt;70,4,IF(AC19&gt;60,3.5,IF(AC19&gt;50,3,2)))))</f>
        <v>3</v>
      </c>
    </row>
    <row r="20" spans="1:30" ht="12.75">
      <c r="A20" s="5"/>
      <c r="B20" s="5"/>
      <c r="C20" s="5" t="s">
        <v>29</v>
      </c>
      <c r="D20" s="5">
        <v>1</v>
      </c>
      <c r="E20" s="5">
        <v>0</v>
      </c>
      <c r="F20" s="5">
        <v>1</v>
      </c>
      <c r="G20" s="5">
        <v>0</v>
      </c>
      <c r="H20" s="3">
        <f>SUM(D20:G20)</f>
        <v>2</v>
      </c>
      <c r="I20" s="5">
        <v>6</v>
      </c>
      <c r="J20" s="5">
        <v>0</v>
      </c>
      <c r="K20" s="5">
        <v>1</v>
      </c>
      <c r="L20" s="5">
        <v>1</v>
      </c>
      <c r="M20" s="3">
        <f t="shared" si="5"/>
        <v>8</v>
      </c>
      <c r="N20" s="3">
        <f t="shared" si="1"/>
        <v>8</v>
      </c>
      <c r="O20" s="5">
        <v>10</v>
      </c>
      <c r="P20" s="5">
        <v>3</v>
      </c>
      <c r="Q20" s="5">
        <v>4</v>
      </c>
      <c r="R20" s="5">
        <v>11</v>
      </c>
      <c r="S20" s="5">
        <v>0</v>
      </c>
      <c r="T20" s="12">
        <f t="shared" si="2"/>
        <v>28</v>
      </c>
      <c r="U20" s="5"/>
      <c r="V20" s="5">
        <v>9</v>
      </c>
      <c r="W20" s="5">
        <v>9</v>
      </c>
      <c r="X20" s="12">
        <f t="shared" si="3"/>
        <v>18</v>
      </c>
      <c r="Y20" s="11">
        <v>3</v>
      </c>
      <c r="Z20" s="2">
        <f t="shared" si="4"/>
        <v>57</v>
      </c>
      <c r="AA20" s="5"/>
      <c r="AD20" s="34">
        <f>IF(Z20&gt;90,5,IF(Z20&gt;80,4.5,IF(Z20&gt;70,4,IF(Z20&gt;60,3.5,IF(Z20&gt;50,3,2)))))</f>
        <v>3</v>
      </c>
    </row>
    <row r="21" spans="1:30" ht="12.75">
      <c r="A21" s="5"/>
      <c r="B21" s="5"/>
      <c r="C21" s="5" t="s">
        <v>30</v>
      </c>
      <c r="D21" s="5"/>
      <c r="E21" s="5"/>
      <c r="F21" s="5"/>
      <c r="G21" s="5"/>
      <c r="H21" s="7"/>
      <c r="I21" s="5">
        <v>6</v>
      </c>
      <c r="J21" s="5">
        <v>0</v>
      </c>
      <c r="K21" s="5">
        <v>4</v>
      </c>
      <c r="L21" s="5">
        <v>2</v>
      </c>
      <c r="M21" s="3">
        <f t="shared" si="5"/>
        <v>12</v>
      </c>
      <c r="N21" s="3">
        <f t="shared" si="1"/>
        <v>12</v>
      </c>
      <c r="O21" s="5">
        <v>9</v>
      </c>
      <c r="P21" s="5">
        <v>13</v>
      </c>
      <c r="Q21" s="5">
        <v>4</v>
      </c>
      <c r="R21" s="5">
        <v>11</v>
      </c>
      <c r="S21" s="5">
        <v>5</v>
      </c>
      <c r="T21" s="12">
        <f t="shared" si="2"/>
        <v>42</v>
      </c>
      <c r="U21" s="5"/>
      <c r="V21" s="5">
        <v>8</v>
      </c>
      <c r="W21" s="5"/>
      <c r="X21" s="12">
        <f t="shared" si="3"/>
        <v>8</v>
      </c>
      <c r="Y21" s="11">
        <v>1</v>
      </c>
      <c r="Z21" s="2">
        <f t="shared" si="4"/>
        <v>63</v>
      </c>
      <c r="AA21" s="5"/>
      <c r="AD21" s="34">
        <f>IF(Z21&gt;90,5,IF(Z21&gt;80,4.5,IF(Z21&gt;70,4,IF(Z21&gt;60,3.5,IF(Z21&gt;50,3,2)))))</f>
        <v>3.5</v>
      </c>
    </row>
    <row r="22" spans="1:30" ht="12.75">
      <c r="A22" s="5"/>
      <c r="B22" s="5"/>
      <c r="C22" s="5" t="s">
        <v>31</v>
      </c>
      <c r="D22" s="5">
        <v>3</v>
      </c>
      <c r="E22" s="5">
        <v>0</v>
      </c>
      <c r="F22" s="5">
        <v>0</v>
      </c>
      <c r="G22" s="5">
        <v>0</v>
      </c>
      <c r="H22" s="3">
        <f>SUM(D22:G22)</f>
        <v>3</v>
      </c>
      <c r="I22" s="5">
        <v>3</v>
      </c>
      <c r="J22" s="5">
        <v>1</v>
      </c>
      <c r="K22" s="5">
        <v>0</v>
      </c>
      <c r="L22" s="5">
        <v>2</v>
      </c>
      <c r="M22" s="3">
        <f t="shared" si="5"/>
        <v>6</v>
      </c>
      <c r="N22" s="3">
        <f t="shared" si="1"/>
        <v>6</v>
      </c>
      <c r="O22" s="5">
        <v>8</v>
      </c>
      <c r="P22" s="5">
        <v>13</v>
      </c>
      <c r="Q22" s="5">
        <v>0</v>
      </c>
      <c r="R22" s="5">
        <v>11</v>
      </c>
      <c r="S22" s="5">
        <v>0</v>
      </c>
      <c r="T22" s="12">
        <f t="shared" si="2"/>
        <v>32</v>
      </c>
      <c r="U22" s="5"/>
      <c r="V22" s="5">
        <v>8</v>
      </c>
      <c r="W22" s="5">
        <v>2</v>
      </c>
      <c r="X22" s="12">
        <f t="shared" si="3"/>
        <v>10</v>
      </c>
      <c r="Y22" s="11">
        <v>3</v>
      </c>
      <c r="Z22" s="2">
        <f t="shared" si="4"/>
        <v>51</v>
      </c>
      <c r="AA22" s="5"/>
      <c r="AD22" s="34">
        <f>IF(Z22&gt;90,5,IF(Z22&gt;80,4.5,IF(Z22&gt;70,4,IF(Z22&gt;60,3.5,IF(Z22&gt;50,3,2)))))</f>
        <v>3</v>
      </c>
    </row>
    <row r="23" spans="1:30" ht="12.75">
      <c r="A23" s="5"/>
      <c r="B23" s="6"/>
      <c r="C23" s="5" t="s">
        <v>32</v>
      </c>
      <c r="D23" s="5"/>
      <c r="E23" s="5"/>
      <c r="F23" s="5"/>
      <c r="G23" s="5"/>
      <c r="H23" s="7"/>
      <c r="I23" s="5">
        <v>2</v>
      </c>
      <c r="J23" s="5">
        <v>2</v>
      </c>
      <c r="K23" s="5">
        <v>0</v>
      </c>
      <c r="L23" s="5">
        <v>2</v>
      </c>
      <c r="M23" s="3">
        <f t="shared" si="5"/>
        <v>6</v>
      </c>
      <c r="N23" s="3">
        <f t="shared" si="1"/>
        <v>6</v>
      </c>
      <c r="O23" s="5">
        <v>2</v>
      </c>
      <c r="P23" s="5">
        <v>2</v>
      </c>
      <c r="Q23" s="5">
        <v>0</v>
      </c>
      <c r="R23" s="5">
        <v>5</v>
      </c>
      <c r="S23" s="5">
        <v>0</v>
      </c>
      <c r="T23" s="12">
        <f t="shared" si="2"/>
        <v>9</v>
      </c>
      <c r="U23" s="5"/>
      <c r="V23" s="5"/>
      <c r="W23" s="5"/>
      <c r="X23" s="12">
        <f t="shared" si="3"/>
        <v>0</v>
      </c>
      <c r="Y23" s="11"/>
      <c r="Z23" s="2">
        <f t="shared" si="4"/>
        <v>15</v>
      </c>
      <c r="AA23" s="5"/>
      <c r="AB23" s="1">
        <v>18</v>
      </c>
      <c r="AC23" s="1">
        <f>AB23+Y23+X23+N23</f>
        <v>24</v>
      </c>
      <c r="AD23" s="33">
        <f>IF(AC23&gt;90,5,IF(AC23&gt;80,4.5,IF(AC23&gt;70,4,IF(AC23&gt;60,3.5,IF(AC23&gt;50,3,2)))))</f>
        <v>2</v>
      </c>
    </row>
    <row r="24" spans="1:30" ht="12.75">
      <c r="A24" s="5"/>
      <c r="B24" s="6"/>
      <c r="C24" s="5" t="s">
        <v>33</v>
      </c>
      <c r="D24" s="5">
        <v>0</v>
      </c>
      <c r="E24" s="5">
        <v>3</v>
      </c>
      <c r="F24" s="5">
        <v>3</v>
      </c>
      <c r="G24" s="5">
        <v>2</v>
      </c>
      <c r="H24" s="3">
        <f>SUM(D24:G24)</f>
        <v>8</v>
      </c>
      <c r="I24" s="5">
        <v>2</v>
      </c>
      <c r="J24" s="5">
        <v>3</v>
      </c>
      <c r="K24" s="5">
        <v>0</v>
      </c>
      <c r="L24" s="5">
        <v>2</v>
      </c>
      <c r="M24" s="3">
        <f t="shared" si="5"/>
        <v>7</v>
      </c>
      <c r="N24" s="3">
        <f t="shared" si="1"/>
        <v>8</v>
      </c>
      <c r="O24" s="5">
        <v>3</v>
      </c>
      <c r="P24" s="5">
        <v>13</v>
      </c>
      <c r="Q24" s="5">
        <v>8</v>
      </c>
      <c r="R24" s="5">
        <v>5</v>
      </c>
      <c r="S24" s="5">
        <v>8</v>
      </c>
      <c r="T24" s="12">
        <f t="shared" si="2"/>
        <v>37</v>
      </c>
      <c r="U24" s="5">
        <v>5</v>
      </c>
      <c r="V24" s="5">
        <v>9</v>
      </c>
      <c r="W24" s="5">
        <v>14.5</v>
      </c>
      <c r="X24" s="12">
        <f t="shared" si="3"/>
        <v>28.5</v>
      </c>
      <c r="Y24" s="11">
        <v>4</v>
      </c>
      <c r="Z24" s="2">
        <f t="shared" si="4"/>
        <v>77.5</v>
      </c>
      <c r="AA24" s="5"/>
      <c r="AD24" s="34">
        <f>IF(Z24&gt;90,5,IF(Z24&gt;80,4.5,IF(Z24&gt;70,4,IF(Z24&gt;60,3.5,IF(Z24&gt;50,3,2)))))</f>
        <v>4</v>
      </c>
    </row>
    <row r="25" spans="1:30" ht="12.75">
      <c r="A25" s="5"/>
      <c r="B25" s="6"/>
      <c r="C25" s="5" t="s">
        <v>34</v>
      </c>
      <c r="D25" s="5">
        <v>1</v>
      </c>
      <c r="E25" s="5">
        <v>1</v>
      </c>
      <c r="F25" s="5">
        <v>0</v>
      </c>
      <c r="G25" s="5">
        <v>0</v>
      </c>
      <c r="H25" s="3">
        <f>SUM(D25:G25)</f>
        <v>2</v>
      </c>
      <c r="I25" s="5">
        <v>6</v>
      </c>
      <c r="J25" s="5">
        <v>1</v>
      </c>
      <c r="K25" s="5">
        <v>0</v>
      </c>
      <c r="L25" s="5">
        <v>0</v>
      </c>
      <c r="M25" s="3">
        <f t="shared" si="5"/>
        <v>7</v>
      </c>
      <c r="N25" s="3">
        <f t="shared" si="1"/>
        <v>7</v>
      </c>
      <c r="O25" s="5">
        <v>4</v>
      </c>
      <c r="P25" s="5">
        <v>0</v>
      </c>
      <c r="Q25" s="5">
        <v>0</v>
      </c>
      <c r="R25" s="5">
        <v>3</v>
      </c>
      <c r="S25" s="5">
        <v>0</v>
      </c>
      <c r="T25" s="12">
        <f t="shared" si="2"/>
        <v>7</v>
      </c>
      <c r="U25" s="5"/>
      <c r="V25" s="5">
        <v>7</v>
      </c>
      <c r="W25" s="5"/>
      <c r="X25" s="12">
        <f t="shared" si="3"/>
        <v>7</v>
      </c>
      <c r="Y25" s="11">
        <v>3</v>
      </c>
      <c r="Z25" s="2">
        <f t="shared" si="4"/>
        <v>24</v>
      </c>
      <c r="AA25" s="5"/>
      <c r="AB25" s="1">
        <v>42</v>
      </c>
      <c r="AC25" s="1">
        <f>AB25+Y25+X25+N25</f>
        <v>59</v>
      </c>
      <c r="AD25" s="33">
        <f>IF(AC25&gt;90,5,IF(AC25&gt;80,4.5,IF(AC25&gt;70,4,IF(AC25&gt;60,3.5,IF(AC25&gt;50,3,2)))))</f>
        <v>3</v>
      </c>
    </row>
    <row r="26" spans="1:30" ht="12.75">
      <c r="A26" s="5"/>
      <c r="B26" s="5"/>
      <c r="C26" s="5" t="s">
        <v>35</v>
      </c>
      <c r="D26" s="5">
        <v>6</v>
      </c>
      <c r="E26" s="5">
        <v>0</v>
      </c>
      <c r="F26" s="5">
        <v>3</v>
      </c>
      <c r="G26" s="5">
        <v>2</v>
      </c>
      <c r="H26" s="3">
        <f>SUM(D26:G26)</f>
        <v>11</v>
      </c>
      <c r="I26" s="5">
        <v>6</v>
      </c>
      <c r="J26" s="5">
        <v>3</v>
      </c>
      <c r="K26" s="5">
        <v>4</v>
      </c>
      <c r="L26" s="5">
        <v>3</v>
      </c>
      <c r="M26" s="3">
        <f t="shared" si="5"/>
        <v>16</v>
      </c>
      <c r="N26" s="3">
        <f t="shared" si="1"/>
        <v>16</v>
      </c>
      <c r="O26" s="5">
        <v>8</v>
      </c>
      <c r="P26" s="5">
        <v>8</v>
      </c>
      <c r="Q26" s="5">
        <v>8</v>
      </c>
      <c r="R26" s="5">
        <v>10</v>
      </c>
      <c r="S26" s="5">
        <v>6</v>
      </c>
      <c r="T26" s="12">
        <f t="shared" si="2"/>
        <v>40</v>
      </c>
      <c r="U26" s="5"/>
      <c r="V26" s="5">
        <v>10</v>
      </c>
      <c r="W26" s="5"/>
      <c r="X26" s="12">
        <f t="shared" si="3"/>
        <v>10</v>
      </c>
      <c r="Y26" s="11">
        <v>5</v>
      </c>
      <c r="Z26" s="2">
        <f t="shared" si="4"/>
        <v>71</v>
      </c>
      <c r="AA26" s="5"/>
      <c r="AD26" s="34">
        <f>IF(Z26&gt;90,5,IF(Z26&gt;80,4.5,IF(Z26&gt;70,4,IF(Z26&gt;60,3.5,IF(Z26&gt;50,3,2)))))</f>
        <v>4</v>
      </c>
    </row>
    <row r="27" spans="1:30" ht="12.75">
      <c r="A27" s="5"/>
      <c r="B27" s="5"/>
      <c r="C27" s="30" t="s">
        <v>50</v>
      </c>
      <c r="D27" s="5"/>
      <c r="E27" s="5"/>
      <c r="F27" s="5"/>
      <c r="G27" s="5"/>
      <c r="H27" s="7"/>
      <c r="I27" s="5">
        <v>3</v>
      </c>
      <c r="J27" s="5">
        <v>1</v>
      </c>
      <c r="K27" s="5">
        <v>0</v>
      </c>
      <c r="L27" s="5">
        <v>0</v>
      </c>
      <c r="M27" s="3">
        <f t="shared" si="5"/>
        <v>4</v>
      </c>
      <c r="N27" s="3">
        <f t="shared" si="1"/>
        <v>4</v>
      </c>
      <c r="O27" s="5"/>
      <c r="P27" s="5"/>
      <c r="Q27" s="5"/>
      <c r="R27" s="5"/>
      <c r="S27" s="5"/>
      <c r="T27" s="10"/>
      <c r="U27" s="5"/>
      <c r="V27" s="5">
        <v>1</v>
      </c>
      <c r="W27" s="5">
        <v>2</v>
      </c>
      <c r="X27" s="12">
        <f t="shared" si="3"/>
        <v>3</v>
      </c>
      <c r="Y27" s="11"/>
      <c r="Z27" s="2">
        <f t="shared" si="4"/>
        <v>7</v>
      </c>
      <c r="AA27" s="5"/>
      <c r="AB27" s="1">
        <v>31</v>
      </c>
      <c r="AC27" s="1">
        <f>AB27+Y27+X27+N27</f>
        <v>38</v>
      </c>
      <c r="AD27" s="33">
        <f>IF(AC27&gt;90,5,IF(AC27&gt;80,4.5,IF(AC27&gt;70,4,IF(AC27&gt;60,3.5,IF(AC27&gt;50,3,2)))))</f>
        <v>2</v>
      </c>
    </row>
    <row r="28" spans="1:30" ht="12.75">
      <c r="A28" s="5"/>
      <c r="B28" s="6"/>
      <c r="C28" s="5"/>
      <c r="D28" s="5"/>
      <c r="E28" s="5"/>
      <c r="F28" s="5"/>
      <c r="G28" s="5"/>
      <c r="H28" s="7"/>
      <c r="I28" s="5">
        <v>6</v>
      </c>
      <c r="J28" s="5">
        <v>3</v>
      </c>
      <c r="K28" s="5">
        <v>0</v>
      </c>
      <c r="L28" s="5">
        <v>0</v>
      </c>
      <c r="M28" s="3">
        <f t="shared" si="5"/>
        <v>9</v>
      </c>
      <c r="N28" s="3">
        <f t="shared" si="1"/>
        <v>9</v>
      </c>
      <c r="O28" s="5">
        <v>8</v>
      </c>
      <c r="P28" s="5">
        <v>6</v>
      </c>
      <c r="Q28" s="5">
        <v>7</v>
      </c>
      <c r="R28" s="5">
        <v>9</v>
      </c>
      <c r="S28" s="5">
        <v>8</v>
      </c>
      <c r="T28" s="12">
        <f t="shared" si="2"/>
        <v>38</v>
      </c>
      <c r="U28" s="5">
        <v>5</v>
      </c>
      <c r="V28" s="5">
        <v>9</v>
      </c>
      <c r="W28" s="5">
        <v>14.5</v>
      </c>
      <c r="X28" s="12">
        <f t="shared" si="3"/>
        <v>28.5</v>
      </c>
      <c r="Y28" s="11">
        <v>1</v>
      </c>
      <c r="Z28" s="2">
        <f t="shared" si="4"/>
        <v>76.5</v>
      </c>
      <c r="AA28" s="5"/>
      <c r="AD28" s="34">
        <f>IF(Z28&gt;90,5,IF(Z28&gt;80,4.5,IF(Z28&gt;70,4,IF(Z28&gt;60,3.5,IF(Z28&gt;50,3,2)))))</f>
        <v>4</v>
      </c>
    </row>
    <row r="29" spans="1:30" ht="12.75">
      <c r="A29" s="5"/>
      <c r="B29" s="5"/>
      <c r="C29" s="5"/>
      <c r="D29" s="5"/>
      <c r="E29" s="5"/>
      <c r="F29" s="5"/>
      <c r="G29" s="5"/>
      <c r="H29" s="7"/>
      <c r="I29" s="5">
        <v>6</v>
      </c>
      <c r="J29" s="5">
        <v>1</v>
      </c>
      <c r="K29" s="5">
        <v>0</v>
      </c>
      <c r="L29" s="5">
        <v>2</v>
      </c>
      <c r="M29" s="3">
        <f t="shared" si="5"/>
        <v>9</v>
      </c>
      <c r="N29" s="3">
        <f t="shared" si="1"/>
        <v>9</v>
      </c>
      <c r="O29" s="5">
        <v>8</v>
      </c>
      <c r="P29" s="5">
        <v>10</v>
      </c>
      <c r="Q29" s="5">
        <v>4</v>
      </c>
      <c r="R29" s="5">
        <v>9</v>
      </c>
      <c r="S29" s="5">
        <v>0</v>
      </c>
      <c r="T29" s="12">
        <f t="shared" si="2"/>
        <v>31</v>
      </c>
      <c r="U29" s="5">
        <v>3.5</v>
      </c>
      <c r="V29" s="5">
        <v>9</v>
      </c>
      <c r="W29" s="5">
        <v>6</v>
      </c>
      <c r="X29" s="12">
        <f t="shared" si="3"/>
        <v>18.5</v>
      </c>
      <c r="Y29" s="11">
        <v>1</v>
      </c>
      <c r="Z29" s="2">
        <f t="shared" si="4"/>
        <v>59.5</v>
      </c>
      <c r="AA29" s="5"/>
      <c r="AD29" s="34">
        <f>IF(Z29&gt;90,5,IF(Z29&gt;80,4.5,IF(Z29&gt;70,4,IF(Z29&gt;60,3.5,IF(Z29&gt;50,3,2)))))</f>
        <v>3</v>
      </c>
    </row>
    <row r="30" spans="1:30" ht="12.75">
      <c r="A30" s="5"/>
      <c r="B30" s="5"/>
      <c r="C30" s="5"/>
      <c r="D30" s="5"/>
      <c r="E30" s="5"/>
      <c r="F30" s="5"/>
      <c r="G30" s="5"/>
      <c r="H30" s="7"/>
      <c r="I30" s="5">
        <v>6</v>
      </c>
      <c r="J30" s="5">
        <v>3</v>
      </c>
      <c r="K30" s="5">
        <v>0</v>
      </c>
      <c r="L30" s="5">
        <v>0</v>
      </c>
      <c r="M30" s="3">
        <f t="shared" si="5"/>
        <v>9</v>
      </c>
      <c r="N30" s="3">
        <f t="shared" si="1"/>
        <v>9</v>
      </c>
      <c r="O30" s="5">
        <v>5</v>
      </c>
      <c r="P30" s="5">
        <v>13</v>
      </c>
      <c r="Q30" s="5">
        <v>6</v>
      </c>
      <c r="R30" s="5">
        <v>3</v>
      </c>
      <c r="S30" s="5">
        <v>3</v>
      </c>
      <c r="T30" s="12">
        <f t="shared" si="2"/>
        <v>30</v>
      </c>
      <c r="U30" s="5">
        <v>5</v>
      </c>
      <c r="V30" s="5">
        <v>9</v>
      </c>
      <c r="W30" s="5">
        <v>14.5</v>
      </c>
      <c r="X30" s="12">
        <f t="shared" si="3"/>
        <v>28.5</v>
      </c>
      <c r="Y30" s="11"/>
      <c r="Z30" s="2">
        <f t="shared" si="4"/>
        <v>67.5</v>
      </c>
      <c r="AA30" s="5"/>
      <c r="AD30" s="34">
        <f>IF(Z30&gt;90,5,IF(Z30&gt;80,4.5,IF(Z30&gt;70,4,IF(Z30&gt;60,3.5,IF(Z30&gt;50,3,2)))))</f>
        <v>3.5</v>
      </c>
    </row>
    <row r="31" spans="1:30" ht="12.75">
      <c r="A31" s="5"/>
      <c r="B31" s="5"/>
      <c r="C31" s="5" t="s">
        <v>36</v>
      </c>
      <c r="D31" s="5">
        <v>1</v>
      </c>
      <c r="E31" s="5">
        <v>0</v>
      </c>
      <c r="F31" s="5">
        <v>3</v>
      </c>
      <c r="G31" s="5">
        <v>3</v>
      </c>
      <c r="H31" s="3">
        <f>SUM(D31:G31)</f>
        <v>7</v>
      </c>
      <c r="I31" s="5"/>
      <c r="J31" s="5"/>
      <c r="K31" s="5"/>
      <c r="L31" s="5"/>
      <c r="M31" s="7"/>
      <c r="N31" s="3">
        <f t="shared" si="1"/>
        <v>7</v>
      </c>
      <c r="O31" s="5">
        <v>9</v>
      </c>
      <c r="P31" s="5">
        <v>8</v>
      </c>
      <c r="Q31" s="5">
        <v>8</v>
      </c>
      <c r="R31" s="5">
        <v>11</v>
      </c>
      <c r="S31" s="5">
        <v>0</v>
      </c>
      <c r="T31" s="12">
        <f t="shared" si="2"/>
        <v>36</v>
      </c>
      <c r="U31" s="5">
        <v>3</v>
      </c>
      <c r="V31" s="5">
        <v>12</v>
      </c>
      <c r="W31" s="5">
        <v>13</v>
      </c>
      <c r="X31" s="12">
        <f t="shared" si="3"/>
        <v>28</v>
      </c>
      <c r="Y31" s="11">
        <v>1</v>
      </c>
      <c r="Z31" s="2">
        <f t="shared" si="4"/>
        <v>72</v>
      </c>
      <c r="AA31" s="5"/>
      <c r="AD31" s="34">
        <f>IF(Z31&gt;90,5,IF(Z31&gt;80,4.5,IF(Z31&gt;70,4,IF(Z31&gt;60,3.5,IF(Z31&gt;50,3,2)))))</f>
        <v>4</v>
      </c>
    </row>
    <row r="32" spans="1:30" ht="12.75">
      <c r="A32" s="5"/>
      <c r="B32" s="6"/>
      <c r="C32" s="5" t="s">
        <v>37</v>
      </c>
      <c r="D32" s="5"/>
      <c r="E32" s="5"/>
      <c r="F32" s="5"/>
      <c r="G32" s="5"/>
      <c r="H32" s="7"/>
      <c r="I32" s="5">
        <v>3</v>
      </c>
      <c r="J32" s="5">
        <v>0</v>
      </c>
      <c r="K32" s="5">
        <v>0</v>
      </c>
      <c r="L32" s="5">
        <v>0</v>
      </c>
      <c r="M32" s="3">
        <f>SUM(I32:L32)</f>
        <v>3</v>
      </c>
      <c r="N32" s="3">
        <f t="shared" si="1"/>
        <v>3</v>
      </c>
      <c r="O32" s="5"/>
      <c r="P32" s="5"/>
      <c r="Q32" s="5"/>
      <c r="R32" s="5"/>
      <c r="S32" s="5"/>
      <c r="T32" s="10"/>
      <c r="U32" s="5">
        <v>3.5</v>
      </c>
      <c r="V32" s="5">
        <v>9</v>
      </c>
      <c r="W32" s="5">
        <v>6</v>
      </c>
      <c r="X32" s="12">
        <f t="shared" si="3"/>
        <v>18.5</v>
      </c>
      <c r="Y32" s="11">
        <v>1</v>
      </c>
      <c r="Z32" s="2">
        <f t="shared" si="4"/>
        <v>22.5</v>
      </c>
      <c r="AA32" s="5"/>
      <c r="AB32" s="1">
        <v>44</v>
      </c>
      <c r="AC32" s="1">
        <f>AB32+Y32+X32+N32</f>
        <v>66.5</v>
      </c>
      <c r="AD32" s="33">
        <f>IF(AC32&gt;90,5,IF(AC32&gt;80,4.5,IF(AC32&gt;70,4,IF(AC32&gt;60,3.5,IF(AC32&gt;50,3,2)))))</f>
        <v>3.5</v>
      </c>
    </row>
    <row r="33" spans="1:30" ht="12.75">
      <c r="A33" s="5"/>
      <c r="B33" s="6"/>
      <c r="C33" s="5" t="s">
        <v>38</v>
      </c>
      <c r="D33" s="5">
        <v>2</v>
      </c>
      <c r="E33" s="5">
        <v>0</v>
      </c>
      <c r="F33" s="5">
        <v>0</v>
      </c>
      <c r="G33" s="5">
        <v>0</v>
      </c>
      <c r="H33" s="3">
        <f>SUM(D33:G33)</f>
        <v>2</v>
      </c>
      <c r="I33" s="5"/>
      <c r="J33" s="5"/>
      <c r="K33" s="5"/>
      <c r="L33" s="5"/>
      <c r="M33" s="7"/>
      <c r="N33" s="3">
        <f t="shared" si="1"/>
        <v>2</v>
      </c>
      <c r="O33" s="5">
        <v>10</v>
      </c>
      <c r="P33" s="5">
        <v>3</v>
      </c>
      <c r="Q33" s="5">
        <v>4</v>
      </c>
      <c r="R33" s="5">
        <v>11</v>
      </c>
      <c r="S33" s="5">
        <v>3</v>
      </c>
      <c r="T33" s="12">
        <f t="shared" si="2"/>
        <v>31</v>
      </c>
      <c r="U33" s="5"/>
      <c r="V33" s="5"/>
      <c r="W33" s="5"/>
      <c r="X33" s="12">
        <f t="shared" si="3"/>
        <v>0</v>
      </c>
      <c r="Y33" s="11">
        <v>3</v>
      </c>
      <c r="Z33" s="2">
        <f t="shared" si="4"/>
        <v>36</v>
      </c>
      <c r="AA33" s="5"/>
      <c r="AD33" s="34">
        <f>IF(Z33&gt;90,5,IF(Z33&gt;80,4.5,IF(Z33&gt;70,4,IF(Z33&gt;60,3.5,IF(Z33&gt;50,3,2)))))</f>
        <v>2</v>
      </c>
    </row>
    <row r="34" spans="1:30" ht="12.75">
      <c r="A34" s="5"/>
      <c r="B34" s="5"/>
      <c r="C34" s="5" t="s">
        <v>39</v>
      </c>
      <c r="D34" s="5">
        <v>5</v>
      </c>
      <c r="E34" s="5">
        <v>0</v>
      </c>
      <c r="F34" s="5">
        <v>1</v>
      </c>
      <c r="G34" s="5">
        <v>0</v>
      </c>
      <c r="H34" s="3">
        <f>SUM(D34:G34)</f>
        <v>6</v>
      </c>
      <c r="I34" s="5">
        <v>6</v>
      </c>
      <c r="J34" s="5">
        <v>0</v>
      </c>
      <c r="K34" s="5">
        <v>4</v>
      </c>
      <c r="L34" s="5">
        <v>2</v>
      </c>
      <c r="M34" s="3">
        <f>SUM(I34:L34)</f>
        <v>12</v>
      </c>
      <c r="N34" s="3">
        <f t="shared" si="1"/>
        <v>12</v>
      </c>
      <c r="O34" s="5">
        <v>10</v>
      </c>
      <c r="P34" s="5">
        <v>12</v>
      </c>
      <c r="Q34" s="5">
        <v>3</v>
      </c>
      <c r="R34" s="5">
        <v>5</v>
      </c>
      <c r="S34" s="5">
        <v>6</v>
      </c>
      <c r="T34" s="12">
        <f t="shared" si="2"/>
        <v>36</v>
      </c>
      <c r="U34" s="5"/>
      <c r="V34" s="5">
        <v>10</v>
      </c>
      <c r="W34" s="5"/>
      <c r="X34" s="12">
        <f t="shared" si="3"/>
        <v>10</v>
      </c>
      <c r="Y34" s="11">
        <v>5</v>
      </c>
      <c r="Z34" s="2">
        <f t="shared" si="4"/>
        <v>63</v>
      </c>
      <c r="AA34" s="5"/>
      <c r="AD34" s="34">
        <f>IF(Z34&gt;90,5,IF(Z34&gt;80,4.5,IF(Z34&gt;70,4,IF(Z34&gt;60,3.5,IF(Z34&gt;50,3,2)))))</f>
        <v>3.5</v>
      </c>
    </row>
    <row r="35" spans="1:30" ht="12.75">
      <c r="A35" s="5"/>
      <c r="B35" s="6"/>
      <c r="C35" s="5" t="s">
        <v>40</v>
      </c>
      <c r="D35" s="5">
        <v>3</v>
      </c>
      <c r="E35" s="5">
        <v>0</v>
      </c>
      <c r="F35" s="5">
        <v>0</v>
      </c>
      <c r="G35" s="5">
        <v>0</v>
      </c>
      <c r="H35" s="3">
        <f>SUM(D35:G35)</f>
        <v>3</v>
      </c>
      <c r="I35" s="5"/>
      <c r="J35" s="5"/>
      <c r="K35" s="5"/>
      <c r="L35" s="5"/>
      <c r="M35" s="7"/>
      <c r="N35" s="3">
        <f t="shared" si="1"/>
        <v>3</v>
      </c>
      <c r="O35" s="5">
        <v>9</v>
      </c>
      <c r="P35" s="5">
        <v>1</v>
      </c>
      <c r="Q35" s="5">
        <v>8</v>
      </c>
      <c r="R35" s="5">
        <v>6</v>
      </c>
      <c r="S35" s="5">
        <v>0</v>
      </c>
      <c r="T35" s="12">
        <f t="shared" si="2"/>
        <v>24</v>
      </c>
      <c r="U35" s="5"/>
      <c r="V35" s="5"/>
      <c r="W35" s="5"/>
      <c r="X35" s="12">
        <f t="shared" si="3"/>
        <v>0</v>
      </c>
      <c r="Y35" s="11">
        <v>3</v>
      </c>
      <c r="Z35" s="2">
        <f t="shared" si="4"/>
        <v>30</v>
      </c>
      <c r="AA35" s="5"/>
      <c r="AD35" s="34">
        <f>IF(Z35&gt;90,5,IF(Z35&gt;80,4.5,IF(Z35&gt;70,4,IF(Z35&gt;60,3.5,IF(Z35&gt;50,3,2)))))</f>
        <v>2</v>
      </c>
    </row>
    <row r="36" spans="1:30" ht="12.75">
      <c r="A36" s="5"/>
      <c r="B36" s="5"/>
      <c r="C36" s="5"/>
      <c r="D36" s="5"/>
      <c r="E36" s="5"/>
      <c r="F36" s="5"/>
      <c r="G36" s="5"/>
      <c r="H36" s="7"/>
      <c r="I36" s="5">
        <v>4</v>
      </c>
      <c r="J36" s="5">
        <v>3</v>
      </c>
      <c r="K36" s="5">
        <v>0</v>
      </c>
      <c r="L36" s="5">
        <v>0</v>
      </c>
      <c r="M36" s="3">
        <f>SUM(I36:L36)</f>
        <v>7</v>
      </c>
      <c r="N36" s="3">
        <f t="shared" si="1"/>
        <v>7</v>
      </c>
      <c r="O36" s="5">
        <v>2</v>
      </c>
      <c r="P36" s="5">
        <v>3</v>
      </c>
      <c r="Q36" s="5">
        <v>1</v>
      </c>
      <c r="R36" s="5">
        <v>11</v>
      </c>
      <c r="S36" s="5">
        <v>0</v>
      </c>
      <c r="T36" s="12">
        <f t="shared" si="2"/>
        <v>17</v>
      </c>
      <c r="U36" s="5"/>
      <c r="V36" s="5"/>
      <c r="W36" s="5"/>
      <c r="X36" s="12">
        <f t="shared" si="3"/>
        <v>0</v>
      </c>
      <c r="Y36" s="11"/>
      <c r="Z36" s="2">
        <f t="shared" si="4"/>
        <v>24</v>
      </c>
      <c r="AA36" s="5"/>
      <c r="AB36" s="1">
        <v>31</v>
      </c>
      <c r="AC36" s="1">
        <f>AB36+Y36+X36+N36</f>
        <v>38</v>
      </c>
      <c r="AD36" s="33">
        <f>IF(AC36&gt;90,5,IF(AC36&gt;80,4.5,IF(AC36&gt;70,4,IF(AC36&gt;60,3.5,IF(AC36&gt;50,3,2)))))</f>
        <v>2</v>
      </c>
    </row>
    <row r="37" spans="1:30" ht="12.75">
      <c r="A37" s="5"/>
      <c r="B37" s="5"/>
      <c r="C37" s="5" t="s">
        <v>41</v>
      </c>
      <c r="D37" s="5">
        <v>3</v>
      </c>
      <c r="E37" s="5">
        <v>0</v>
      </c>
      <c r="F37" s="5">
        <v>3</v>
      </c>
      <c r="G37" s="5">
        <v>2</v>
      </c>
      <c r="H37" s="3">
        <f aca="true" t="shared" si="6" ref="H37:H46">SUM(D37:G37)</f>
        <v>8</v>
      </c>
      <c r="I37" s="5">
        <v>5</v>
      </c>
      <c r="J37" s="5">
        <v>2</v>
      </c>
      <c r="K37" s="5">
        <v>0</v>
      </c>
      <c r="L37" s="5">
        <v>1</v>
      </c>
      <c r="M37" s="3">
        <f>SUM(I37:L37)</f>
        <v>8</v>
      </c>
      <c r="N37" s="3">
        <f t="shared" si="1"/>
        <v>8</v>
      </c>
      <c r="O37" s="5">
        <v>8</v>
      </c>
      <c r="P37" s="5">
        <v>8</v>
      </c>
      <c r="Q37" s="5">
        <v>5</v>
      </c>
      <c r="R37" s="5">
        <v>11</v>
      </c>
      <c r="S37" s="5">
        <v>0</v>
      </c>
      <c r="T37" s="12">
        <f t="shared" si="2"/>
        <v>32</v>
      </c>
      <c r="U37" s="5"/>
      <c r="V37" s="5">
        <v>1</v>
      </c>
      <c r="W37" s="5">
        <v>2</v>
      </c>
      <c r="X37" s="12">
        <f t="shared" si="3"/>
        <v>3</v>
      </c>
      <c r="Y37" s="11">
        <v>2</v>
      </c>
      <c r="Z37" s="2">
        <f t="shared" si="4"/>
        <v>45</v>
      </c>
      <c r="AA37" s="5"/>
      <c r="AD37" s="34">
        <f aca="true" t="shared" si="7" ref="AD37:AD44">IF(Z37&gt;90,5,IF(Z37&gt;80,4.5,IF(Z37&gt;70,4,IF(Z37&gt;60,3.5,IF(Z37&gt;50,3,2)))))</f>
        <v>2</v>
      </c>
    </row>
    <row r="38" spans="1:30" ht="12.75">
      <c r="A38" s="5"/>
      <c r="B38" s="6"/>
      <c r="C38" s="5" t="s">
        <v>42</v>
      </c>
      <c r="D38" s="5">
        <v>6</v>
      </c>
      <c r="E38" s="5">
        <v>4</v>
      </c>
      <c r="F38" s="5">
        <v>3</v>
      </c>
      <c r="G38" s="5">
        <v>6</v>
      </c>
      <c r="H38" s="3">
        <f t="shared" si="6"/>
        <v>19</v>
      </c>
      <c r="I38" s="5"/>
      <c r="J38" s="5"/>
      <c r="K38" s="5"/>
      <c r="L38" s="5"/>
      <c r="M38" s="3">
        <f>SUM(I38:L38)</f>
        <v>0</v>
      </c>
      <c r="N38" s="3">
        <f t="shared" si="1"/>
        <v>19</v>
      </c>
      <c r="O38" s="5">
        <v>8</v>
      </c>
      <c r="P38" s="5">
        <v>8</v>
      </c>
      <c r="Q38" s="5">
        <v>8</v>
      </c>
      <c r="R38" s="5">
        <v>11</v>
      </c>
      <c r="S38" s="5">
        <v>5</v>
      </c>
      <c r="T38" s="12">
        <f t="shared" si="2"/>
        <v>40</v>
      </c>
      <c r="U38" s="5">
        <v>5</v>
      </c>
      <c r="V38" s="5">
        <v>9</v>
      </c>
      <c r="W38" s="5">
        <v>15</v>
      </c>
      <c r="X38" s="12">
        <f t="shared" si="3"/>
        <v>29</v>
      </c>
      <c r="Y38" s="11">
        <v>4</v>
      </c>
      <c r="Z38" s="2">
        <f t="shared" si="4"/>
        <v>92</v>
      </c>
      <c r="AA38" s="5"/>
      <c r="AD38" s="34">
        <f t="shared" si="7"/>
        <v>5</v>
      </c>
    </row>
    <row r="39" spans="1:30" ht="12.75">
      <c r="A39" s="5"/>
      <c r="B39" s="6"/>
      <c r="C39" s="5"/>
      <c r="D39" s="5"/>
      <c r="E39" s="5"/>
      <c r="F39" s="5"/>
      <c r="G39" s="5"/>
      <c r="H39" s="7"/>
      <c r="I39" s="5"/>
      <c r="J39" s="5"/>
      <c r="K39" s="5"/>
      <c r="L39" s="5"/>
      <c r="M39" s="7"/>
      <c r="N39" s="9"/>
      <c r="O39" s="5"/>
      <c r="P39" s="5"/>
      <c r="Q39" s="5"/>
      <c r="R39" s="5"/>
      <c r="S39" s="5"/>
      <c r="T39" s="10"/>
      <c r="U39" s="5"/>
      <c r="V39" s="5">
        <v>8</v>
      </c>
      <c r="W39" s="5">
        <v>2</v>
      </c>
      <c r="X39" s="12">
        <f>SUM(U39:W39)</f>
        <v>10</v>
      </c>
      <c r="Y39" s="11"/>
      <c r="Z39" s="2">
        <f>N39+T39+X39+Y39</f>
        <v>10</v>
      </c>
      <c r="AA39" s="5"/>
      <c r="AD39" s="34">
        <f t="shared" si="7"/>
        <v>2</v>
      </c>
    </row>
    <row r="40" spans="1:30" ht="12.75">
      <c r="A40" s="5"/>
      <c r="B40" s="5"/>
      <c r="C40" s="5" t="s">
        <v>43</v>
      </c>
      <c r="D40" s="5">
        <v>1</v>
      </c>
      <c r="E40" s="5">
        <v>0</v>
      </c>
      <c r="F40" s="5">
        <v>1</v>
      </c>
      <c r="G40" s="5">
        <v>2</v>
      </c>
      <c r="H40" s="3">
        <f t="shared" si="6"/>
        <v>4</v>
      </c>
      <c r="I40" s="5">
        <v>3</v>
      </c>
      <c r="J40" s="5">
        <v>0</v>
      </c>
      <c r="K40" s="5">
        <v>0</v>
      </c>
      <c r="L40" s="5">
        <v>3</v>
      </c>
      <c r="M40" s="3">
        <f>SUM(I40:L40)</f>
        <v>6</v>
      </c>
      <c r="N40" s="3">
        <f t="shared" si="1"/>
        <v>6</v>
      </c>
      <c r="O40" s="5">
        <v>8</v>
      </c>
      <c r="P40" s="5">
        <v>10</v>
      </c>
      <c r="Q40" s="5">
        <v>3</v>
      </c>
      <c r="R40" s="5">
        <v>11</v>
      </c>
      <c r="S40" s="5">
        <v>0</v>
      </c>
      <c r="T40" s="12">
        <f t="shared" si="2"/>
        <v>32</v>
      </c>
      <c r="U40" s="5">
        <v>5</v>
      </c>
      <c r="V40" s="5">
        <v>13</v>
      </c>
      <c r="W40" s="5"/>
      <c r="X40" s="12">
        <f t="shared" si="3"/>
        <v>18</v>
      </c>
      <c r="Y40" s="11">
        <v>5</v>
      </c>
      <c r="Z40" s="2">
        <f t="shared" si="4"/>
        <v>61</v>
      </c>
      <c r="AA40" s="5"/>
      <c r="AD40" s="34">
        <f t="shared" si="7"/>
        <v>3.5</v>
      </c>
    </row>
    <row r="41" spans="1:30" ht="12.75">
      <c r="A41" s="5"/>
      <c r="B41" s="6"/>
      <c r="C41" s="5" t="s">
        <v>44</v>
      </c>
      <c r="D41" s="5">
        <v>5</v>
      </c>
      <c r="E41" s="5">
        <v>0</v>
      </c>
      <c r="F41" s="5">
        <v>1</v>
      </c>
      <c r="G41" s="5">
        <v>3</v>
      </c>
      <c r="H41" s="3">
        <f t="shared" si="6"/>
        <v>9</v>
      </c>
      <c r="I41" s="5"/>
      <c r="J41" s="5"/>
      <c r="K41" s="5"/>
      <c r="L41" s="5"/>
      <c r="M41" s="7"/>
      <c r="N41" s="3">
        <f t="shared" si="1"/>
        <v>9</v>
      </c>
      <c r="O41" s="5">
        <v>10</v>
      </c>
      <c r="P41" s="5">
        <v>13</v>
      </c>
      <c r="Q41" s="5">
        <v>3</v>
      </c>
      <c r="R41" s="5">
        <v>11</v>
      </c>
      <c r="S41" s="5">
        <v>2</v>
      </c>
      <c r="T41" s="12">
        <f t="shared" si="2"/>
        <v>39</v>
      </c>
      <c r="U41" s="5">
        <v>5</v>
      </c>
      <c r="V41" s="5">
        <v>9</v>
      </c>
      <c r="W41" s="5">
        <v>15</v>
      </c>
      <c r="X41" s="12">
        <f t="shared" si="3"/>
        <v>29</v>
      </c>
      <c r="Y41" s="11">
        <v>2</v>
      </c>
      <c r="Z41" s="2">
        <f t="shared" si="4"/>
        <v>79</v>
      </c>
      <c r="AA41" s="5"/>
      <c r="AD41" s="34">
        <f t="shared" si="7"/>
        <v>4</v>
      </c>
    </row>
    <row r="42" spans="1:30" ht="12.75">
      <c r="A42" s="5"/>
      <c r="B42" s="5"/>
      <c r="C42" s="5" t="s">
        <v>45</v>
      </c>
      <c r="D42" s="5">
        <v>1</v>
      </c>
      <c r="E42" s="5">
        <v>0</v>
      </c>
      <c r="F42" s="5">
        <v>1</v>
      </c>
      <c r="G42" s="5">
        <v>1</v>
      </c>
      <c r="H42" s="3">
        <f t="shared" si="6"/>
        <v>3</v>
      </c>
      <c r="I42" s="5"/>
      <c r="J42" s="5"/>
      <c r="K42" s="5"/>
      <c r="L42" s="5"/>
      <c r="M42" s="7"/>
      <c r="N42" s="3">
        <f t="shared" si="1"/>
        <v>3</v>
      </c>
      <c r="O42" s="5">
        <v>3</v>
      </c>
      <c r="P42" s="5">
        <v>0</v>
      </c>
      <c r="Q42" s="5">
        <v>0</v>
      </c>
      <c r="R42" s="5">
        <v>0</v>
      </c>
      <c r="S42" s="5">
        <v>0</v>
      </c>
      <c r="T42" s="12">
        <f t="shared" si="2"/>
        <v>3</v>
      </c>
      <c r="U42" s="5"/>
      <c r="V42" s="5"/>
      <c r="W42" s="5"/>
      <c r="X42" s="12">
        <f t="shared" si="3"/>
        <v>0</v>
      </c>
      <c r="Y42" s="11">
        <v>2</v>
      </c>
      <c r="Z42" s="2">
        <f t="shared" si="4"/>
        <v>8</v>
      </c>
      <c r="AA42" s="5"/>
      <c r="AD42" s="34">
        <f t="shared" si="7"/>
        <v>2</v>
      </c>
    </row>
    <row r="43" spans="1:30" ht="12.75">
      <c r="A43" s="5"/>
      <c r="B43" s="5"/>
      <c r="C43" s="5" t="s">
        <v>46</v>
      </c>
      <c r="D43" s="5">
        <v>2</v>
      </c>
      <c r="E43" s="5">
        <v>0</v>
      </c>
      <c r="F43" s="5">
        <v>3</v>
      </c>
      <c r="G43" s="5">
        <v>0</v>
      </c>
      <c r="H43" s="3">
        <f t="shared" si="6"/>
        <v>5</v>
      </c>
      <c r="I43" s="5">
        <v>2</v>
      </c>
      <c r="J43" s="5">
        <v>1</v>
      </c>
      <c r="K43" s="5">
        <v>0</v>
      </c>
      <c r="L43" s="5">
        <v>0</v>
      </c>
      <c r="M43" s="3">
        <f>SUM(I43:L43)</f>
        <v>3</v>
      </c>
      <c r="N43" s="3">
        <f t="shared" si="1"/>
        <v>5</v>
      </c>
      <c r="O43" s="5">
        <v>3</v>
      </c>
      <c r="P43" s="5">
        <v>8</v>
      </c>
      <c r="Q43" s="5">
        <v>2</v>
      </c>
      <c r="R43" s="5">
        <v>11</v>
      </c>
      <c r="S43" s="5">
        <v>2</v>
      </c>
      <c r="T43" s="12">
        <f t="shared" si="2"/>
        <v>26</v>
      </c>
      <c r="U43" s="5">
        <v>5</v>
      </c>
      <c r="V43" s="5">
        <v>9</v>
      </c>
      <c r="W43" s="5">
        <v>15</v>
      </c>
      <c r="X43" s="12">
        <f t="shared" si="3"/>
        <v>29</v>
      </c>
      <c r="Y43" s="11">
        <v>3</v>
      </c>
      <c r="Z43" s="2">
        <f t="shared" si="4"/>
        <v>63</v>
      </c>
      <c r="AA43" s="5"/>
      <c r="AD43" s="34">
        <f t="shared" si="7"/>
        <v>3.5</v>
      </c>
    </row>
    <row r="44" spans="1:30" ht="12.75">
      <c r="A44" s="5"/>
      <c r="B44" s="5"/>
      <c r="C44" s="5" t="s">
        <v>47</v>
      </c>
      <c r="D44" s="5">
        <v>2</v>
      </c>
      <c r="E44" s="5">
        <v>0</v>
      </c>
      <c r="F44" s="5">
        <v>1</v>
      </c>
      <c r="G44" s="5">
        <v>2</v>
      </c>
      <c r="H44" s="3">
        <f t="shared" si="6"/>
        <v>5</v>
      </c>
      <c r="I44" s="5">
        <v>2</v>
      </c>
      <c r="J44" s="5">
        <v>1</v>
      </c>
      <c r="K44" s="5">
        <v>0</v>
      </c>
      <c r="L44" s="5">
        <v>3</v>
      </c>
      <c r="M44" s="3">
        <f>SUM(I44:L44)</f>
        <v>6</v>
      </c>
      <c r="N44" s="3">
        <f t="shared" si="1"/>
        <v>6</v>
      </c>
      <c r="O44" s="5">
        <v>7</v>
      </c>
      <c r="P44" s="5">
        <v>13</v>
      </c>
      <c r="Q44" s="5">
        <v>4</v>
      </c>
      <c r="R44" s="5">
        <v>11</v>
      </c>
      <c r="S44" s="5">
        <v>0</v>
      </c>
      <c r="T44" s="12">
        <f t="shared" si="2"/>
        <v>35</v>
      </c>
      <c r="U44" s="5">
        <v>5</v>
      </c>
      <c r="V44" s="5">
        <v>13</v>
      </c>
      <c r="W44" s="5"/>
      <c r="X44" s="12">
        <f t="shared" si="3"/>
        <v>18</v>
      </c>
      <c r="Y44" s="11">
        <v>5</v>
      </c>
      <c r="Z44" s="2">
        <f t="shared" si="4"/>
        <v>64</v>
      </c>
      <c r="AA44" s="5"/>
      <c r="AD44" s="34">
        <f t="shared" si="7"/>
        <v>3.5</v>
      </c>
    </row>
    <row r="45" spans="1:30" ht="12.75">
      <c r="A45" s="5"/>
      <c r="B45" s="5"/>
      <c r="C45" s="5" t="s">
        <v>48</v>
      </c>
      <c r="D45" s="5">
        <v>1</v>
      </c>
      <c r="E45" s="5">
        <v>0</v>
      </c>
      <c r="F45" s="5">
        <v>2</v>
      </c>
      <c r="G45" s="5">
        <v>2</v>
      </c>
      <c r="H45" s="3">
        <f t="shared" si="6"/>
        <v>5</v>
      </c>
      <c r="I45" s="5">
        <v>6</v>
      </c>
      <c r="J45" s="5">
        <v>3</v>
      </c>
      <c r="K45" s="5">
        <v>2</v>
      </c>
      <c r="L45" s="5">
        <v>6</v>
      </c>
      <c r="M45" s="3">
        <f>SUM(I45:L45)</f>
        <v>17</v>
      </c>
      <c r="N45" s="3">
        <f t="shared" si="1"/>
        <v>17</v>
      </c>
      <c r="O45" s="5"/>
      <c r="P45" s="5"/>
      <c r="Q45" s="5"/>
      <c r="R45" s="5"/>
      <c r="S45" s="5"/>
      <c r="T45" s="10"/>
      <c r="U45" s="5">
        <v>3.5</v>
      </c>
      <c r="V45" s="5">
        <v>9</v>
      </c>
      <c r="W45" s="5">
        <v>6</v>
      </c>
      <c r="X45" s="12">
        <f t="shared" si="3"/>
        <v>18.5</v>
      </c>
      <c r="Y45" s="11">
        <v>1</v>
      </c>
      <c r="Z45" s="2">
        <f t="shared" si="4"/>
        <v>36.5</v>
      </c>
      <c r="AA45" s="5"/>
      <c r="AB45" s="1">
        <v>38</v>
      </c>
      <c r="AC45" s="1">
        <f>AB45+Y45+X45+N45</f>
        <v>74.5</v>
      </c>
      <c r="AD45" s="33">
        <f>IF(AC45&gt;90,5,IF(AC45&gt;80,4.5,IF(AC45&gt;70,4,IF(AC45&gt;60,3.5,IF(AC45&gt;50,3,2)))))</f>
        <v>4</v>
      </c>
    </row>
    <row r="46" spans="1:30" ht="12.75">
      <c r="A46" s="5"/>
      <c r="B46" s="5"/>
      <c r="C46" s="5" t="s">
        <v>49</v>
      </c>
      <c r="D46" s="5">
        <v>1</v>
      </c>
      <c r="E46" s="5">
        <v>0</v>
      </c>
      <c r="F46" s="5">
        <v>1</v>
      </c>
      <c r="G46" s="5">
        <v>0</v>
      </c>
      <c r="H46" s="3">
        <f t="shared" si="6"/>
        <v>2</v>
      </c>
      <c r="I46" s="5">
        <v>6</v>
      </c>
      <c r="J46" s="5">
        <v>2</v>
      </c>
      <c r="K46" s="5">
        <v>1</v>
      </c>
      <c r="L46" s="5">
        <v>1</v>
      </c>
      <c r="M46" s="3">
        <f>SUM(I46:L46)</f>
        <v>10</v>
      </c>
      <c r="N46" s="3">
        <f t="shared" si="1"/>
        <v>10</v>
      </c>
      <c r="O46" s="5">
        <v>7</v>
      </c>
      <c r="P46" s="5">
        <v>7</v>
      </c>
      <c r="Q46" s="5">
        <v>2</v>
      </c>
      <c r="R46" s="5">
        <v>5</v>
      </c>
      <c r="S46" s="5">
        <v>3</v>
      </c>
      <c r="T46" s="12">
        <f t="shared" si="2"/>
        <v>24</v>
      </c>
      <c r="U46" s="5"/>
      <c r="V46" s="5">
        <v>8</v>
      </c>
      <c r="W46" s="5">
        <v>2</v>
      </c>
      <c r="X46" s="12">
        <f>SUM(U46:W46)</f>
        <v>10</v>
      </c>
      <c r="Y46" s="11">
        <v>1</v>
      </c>
      <c r="Z46" s="2">
        <f t="shared" si="4"/>
        <v>45</v>
      </c>
      <c r="AA46" s="5"/>
      <c r="AB46" s="1">
        <v>43</v>
      </c>
      <c r="AC46" s="1">
        <f>AB46+Y46+X46+N46</f>
        <v>64</v>
      </c>
      <c r="AD46" s="33">
        <f>IF(AC46&gt;90,5,IF(AC46&gt;80,4.5,IF(AC46&gt;70,4,IF(AC46&gt;60,3.5,IF(AC46&gt;50,3,2)))))</f>
        <v>3.5</v>
      </c>
    </row>
    <row r="47" spans="2:30" ht="12.75">
      <c r="B47" s="13"/>
      <c r="C47" s="13"/>
      <c r="D47" s="13">
        <v>7</v>
      </c>
      <c r="E47" s="13">
        <v>4</v>
      </c>
      <c r="F47" s="13">
        <v>3</v>
      </c>
      <c r="G47" s="13">
        <v>6</v>
      </c>
      <c r="H47" s="14">
        <f t="shared" si="6"/>
        <v>20</v>
      </c>
      <c r="I47" s="13">
        <v>6</v>
      </c>
      <c r="J47" s="13">
        <v>3</v>
      </c>
      <c r="K47" s="13">
        <v>4</v>
      </c>
      <c r="L47" s="13">
        <v>7</v>
      </c>
      <c r="M47" s="14">
        <f>SUM(I47:L47)</f>
        <v>20</v>
      </c>
      <c r="N47" s="14">
        <f t="shared" si="1"/>
        <v>20</v>
      </c>
      <c r="O47" s="15">
        <v>10</v>
      </c>
      <c r="P47" s="15">
        <v>13</v>
      </c>
      <c r="Q47" s="15">
        <v>8</v>
      </c>
      <c r="R47" s="15">
        <v>11</v>
      </c>
      <c r="S47" s="15">
        <v>8</v>
      </c>
      <c r="T47" s="16">
        <f t="shared" si="2"/>
        <v>50</v>
      </c>
      <c r="U47" s="15">
        <v>5</v>
      </c>
      <c r="V47" s="15">
        <v>15</v>
      </c>
      <c r="W47" s="15">
        <v>15</v>
      </c>
      <c r="X47" s="16">
        <f t="shared" si="3"/>
        <v>35</v>
      </c>
      <c r="Y47" s="16"/>
      <c r="Z47" s="15">
        <f>N47+T47+X47+Y47</f>
        <v>105</v>
      </c>
      <c r="AA47" s="15"/>
      <c r="AD47" s="34"/>
    </row>
    <row r="48" spans="4:27" ht="12.75">
      <c r="D48" s="15">
        <f aca="true" t="shared" si="8" ref="D48:T48">AVERAGE(D2:D46)</f>
        <v>2.5</v>
      </c>
      <c r="E48" s="15">
        <f t="shared" si="8"/>
        <v>0.40625</v>
      </c>
      <c r="F48" s="15">
        <f t="shared" si="8"/>
        <v>1.28125</v>
      </c>
      <c r="G48" s="15">
        <f t="shared" si="8"/>
        <v>1.5</v>
      </c>
      <c r="H48" s="14">
        <f t="shared" si="8"/>
        <v>5.6875</v>
      </c>
      <c r="I48" s="13">
        <f t="shared" si="8"/>
        <v>4.4411764705882355</v>
      </c>
      <c r="J48" s="15">
        <f t="shared" si="8"/>
        <v>1.4411764705882353</v>
      </c>
      <c r="K48" s="15">
        <f t="shared" si="8"/>
        <v>1</v>
      </c>
      <c r="L48" s="15">
        <f t="shared" si="8"/>
        <v>1.7352941176470589</v>
      </c>
      <c r="M48" s="17">
        <f t="shared" si="8"/>
        <v>8.371428571428572</v>
      </c>
      <c r="N48" s="17">
        <f t="shared" si="8"/>
        <v>8.55813953488372</v>
      </c>
      <c r="O48" s="18">
        <f t="shared" si="8"/>
        <v>7.243243243243243</v>
      </c>
      <c r="P48" s="18">
        <f t="shared" si="8"/>
        <v>8.054054054054054</v>
      </c>
      <c r="Q48" s="18">
        <f t="shared" si="8"/>
        <v>3.810810810810811</v>
      </c>
      <c r="R48" s="18">
        <f t="shared" si="8"/>
        <v>8.54054054054054</v>
      </c>
      <c r="S48" s="18">
        <f t="shared" si="8"/>
        <v>2.1621621621621623</v>
      </c>
      <c r="T48" s="17">
        <f t="shared" si="8"/>
        <v>29.81081081081081</v>
      </c>
      <c r="AA48" s="1"/>
    </row>
    <row r="49" spans="2:27" ht="12.75">
      <c r="B49" s="13"/>
      <c r="D49" s="19">
        <f aca="true" t="shared" si="9" ref="D49:N49">D48/D47</f>
        <v>0.35714285714285715</v>
      </c>
      <c r="E49" s="19">
        <f t="shared" si="9"/>
        <v>0.1015625</v>
      </c>
      <c r="F49" s="19">
        <f t="shared" si="9"/>
        <v>0.4270833333333333</v>
      </c>
      <c r="G49" s="19">
        <f t="shared" si="9"/>
        <v>0.25</v>
      </c>
      <c r="H49" s="20">
        <f t="shared" si="9"/>
        <v>0.284375</v>
      </c>
      <c r="I49" s="21">
        <f t="shared" si="9"/>
        <v>0.7401960784313726</v>
      </c>
      <c r="J49" s="21">
        <f t="shared" si="9"/>
        <v>0.4803921568627451</v>
      </c>
      <c r="K49" s="19">
        <f t="shared" si="9"/>
        <v>0.25</v>
      </c>
      <c r="L49" s="19">
        <f t="shared" si="9"/>
        <v>0.24789915966386555</v>
      </c>
      <c r="M49" s="22">
        <f t="shared" si="9"/>
        <v>0.4185714285714286</v>
      </c>
      <c r="N49" s="22">
        <f t="shared" si="9"/>
        <v>0.427906976744186</v>
      </c>
      <c r="O49" s="19">
        <f aca="true" t="shared" si="10" ref="O49:T49">O48/O47</f>
        <v>0.7243243243243243</v>
      </c>
      <c r="P49" s="19">
        <f t="shared" si="10"/>
        <v>0.6195426195426196</v>
      </c>
      <c r="Q49" s="19">
        <f t="shared" si="10"/>
        <v>0.47635135135135137</v>
      </c>
      <c r="R49" s="19">
        <f t="shared" si="10"/>
        <v>0.7764127764127764</v>
      </c>
      <c r="S49" s="19">
        <f t="shared" si="10"/>
        <v>0.2702702702702703</v>
      </c>
      <c r="T49" s="22">
        <f t="shared" si="10"/>
        <v>0.5962162162162162</v>
      </c>
      <c r="AA49" s="1"/>
    </row>
    <row r="50" spans="8:27" ht="12.75">
      <c r="H50" s="23">
        <f>COUNTIF(H2:H46,"&gt;=10")</f>
        <v>4</v>
      </c>
      <c r="M50" s="24">
        <f>COUNTIF(M2:M46,"&gt;=10")</f>
        <v>10</v>
      </c>
      <c r="N50" s="25">
        <f>COUNTIF(N2:N46,"&gt;=10")</f>
        <v>13</v>
      </c>
      <c r="T50" s="26">
        <f>COUNTIF(T2:T46,"&gt;=25")</f>
        <v>28</v>
      </c>
      <c r="AA50" s="1"/>
    </row>
    <row r="51" spans="8:27" ht="12.75">
      <c r="H51" s="27">
        <f>COUNTIF(H2:H46,"&gt;=0")</f>
        <v>32</v>
      </c>
      <c r="M51" s="28">
        <f>COUNTIF(M2:M46,"&gt;=0")</f>
        <v>35</v>
      </c>
      <c r="N51" s="29">
        <f>COUNTIF(N2:N46,"&gt;=0")</f>
        <v>43</v>
      </c>
      <c r="T51" s="26">
        <f>COUNTIF(T2:T46,"&gt;=0")</f>
        <v>37</v>
      </c>
      <c r="AA51" s="1"/>
    </row>
  </sheetData>
  <autoFilter ref="A1:AA51"/>
  <conditionalFormatting sqref="N2:N46">
    <cfRule type="cellIs" priority="1" dxfId="0" operator="greaterThanOrEqual" stopIfTrue="1">
      <formula>10</formula>
    </cfRule>
  </conditionalFormatting>
  <conditionalFormatting sqref="T2:T46">
    <cfRule type="cellIs" priority="2" dxfId="1" operator="greaterThanOrEqual" stopIfTrue="1">
      <formula>$T$47/2</formula>
    </cfRule>
  </conditionalFormatting>
  <printOptions/>
  <pageMargins left="0.39375" right="0.39375" top="0.39375" bottom="0.5902777777777778" header="0.5" footer="0.5"/>
  <pageSetup cellComments="atEnd" firstPageNumber="1" useFirstPageNumber="1" fitToHeight="0" horizontalDpi="300" verticalDpi="300" orientation="landscape" paperSize="9" scale="76" r:id="rId3"/>
  <headerFooter alignWithMargins="0">
    <oddHeader>&amp;C&amp;10&amp;A</oddHeader>
    <oddFooter>&amp;R&amp;10&amp;D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Myslek</dc:creator>
  <cp:keywords/>
  <dc:description/>
  <cp:lastModifiedBy>A</cp:lastModifiedBy>
  <cp:lastPrinted>2004-07-02T11:32:57Z</cp:lastPrinted>
  <dcterms:created xsi:type="dcterms:W3CDTF">2004-05-13T13:30:26Z</dcterms:created>
  <dcterms:modified xsi:type="dcterms:W3CDTF">2004-09-16T16:42:15Z</dcterms:modified>
  <cp:category/>
  <cp:version/>
  <cp:contentType/>
  <cp:contentStatus/>
  <cp:revision>26</cp:revision>
</cp:coreProperties>
</file>